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C:\Users\a.lefort\Fédération Française de Cyclisme\FFC-DAS - Documents\PISTE\Epreuves\Epreuves FFC\Championnats de France Masters\2020\Engagements\"/>
    </mc:Choice>
  </mc:AlternateContent>
  <xr:revisionPtr revIDLastSave="508" documentId="8_{5D887DCC-EE43-4597-B4CC-6D1AA049F6BA}" xr6:coauthVersionLast="44" xr6:coauthVersionMax="44" xr10:uidLastSave="{6C239C53-B447-4C8D-AFBD-A9ED9A5D649E}"/>
  <bookViews>
    <workbookView xWindow="-28920" yWindow="-120" windowWidth="29040" windowHeight="15840" firstSheet="1" activeTab="1" xr2:uid="{00000000-000D-0000-FFFF-FFFF00000000}"/>
  </bookViews>
  <sheets>
    <sheet name="Catégories" sheetId="2" state="hidden" r:id="rId1"/>
    <sheet name="Demande Badges Encadrement" sheetId="67" r:id="rId2"/>
    <sheet name="Récapitulatif HOMMES" sheetId="1" r:id="rId3"/>
    <sheet name="(H) Vitesse Indiv." sheetId="3" r:id="rId4"/>
    <sheet name="(H) Vitesse Equipes" sheetId="51" r:id="rId5"/>
    <sheet name="(H) KM" sheetId="59" r:id="rId6"/>
    <sheet name="(H) Poursuite Indiv." sheetId="50" r:id="rId7"/>
    <sheet name="(H) Poursuite Equipes " sheetId="53" r:id="rId8"/>
    <sheet name="(H) Scratch" sheetId="52" r:id="rId9"/>
    <sheet name="(H) Course aux Points" sheetId="54" r:id="rId10"/>
    <sheet name="Récapitulatif FEMMES" sheetId="65" r:id="rId11"/>
    <sheet name="(F) Vitesse Indiv." sheetId="55" r:id="rId12"/>
    <sheet name="(F) Vitesse Equipes " sheetId="56" r:id="rId13"/>
    <sheet name="(F) 500m" sheetId="63" r:id="rId14"/>
    <sheet name="(F) Poursuite Indiv. " sheetId="57" r:id="rId15"/>
    <sheet name="(F) Poursuite Equipes " sheetId="58" r:id="rId16"/>
    <sheet name="(F) Scratch" sheetId="64" r:id="rId17"/>
    <sheet name="(F) Course aux Points" sheetId="62" r:id="rId18"/>
  </sheets>
  <externalReferences>
    <externalReference r:id="rId19"/>
  </externalReferences>
  <definedNames>
    <definedName name="Catégories">Catégories!$B$2:$B$6</definedName>
    <definedName name="_xlnm.Print_Titles" localSheetId="1">'Demande Badges Encadrement'!$11:$11</definedName>
    <definedName name="_xlnm.Print_Titles" localSheetId="10">'Récapitulatif FEMMES'!$12:$12</definedName>
    <definedName name="_xlnm.Print_Titles" localSheetId="2">'Récapitulatif HOMMES'!$12:$12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0" i="1" l="1"/>
  <c r="D13" i="3"/>
  <c r="H44" i="58" l="1"/>
  <c r="G44" i="58"/>
  <c r="F44" i="58"/>
  <c r="E44" i="58"/>
  <c r="D44" i="58"/>
  <c r="B44" i="58"/>
  <c r="C44" i="58" s="1"/>
  <c r="H43" i="58"/>
  <c r="G43" i="58"/>
  <c r="F43" i="58"/>
  <c r="E43" i="58"/>
  <c r="D43" i="58"/>
  <c r="B43" i="58"/>
  <c r="C43" i="58" s="1"/>
  <c r="H42" i="58"/>
  <c r="G42" i="58"/>
  <c r="F42" i="58"/>
  <c r="E42" i="58"/>
  <c r="D42" i="58"/>
  <c r="C42" i="58"/>
  <c r="B42" i="58"/>
  <c r="H41" i="58"/>
  <c r="G41" i="58"/>
  <c r="F41" i="58"/>
  <c r="E41" i="58"/>
  <c r="D41" i="58"/>
  <c r="B41" i="58"/>
  <c r="C41" i="58" s="1"/>
  <c r="H40" i="58"/>
  <c r="G40" i="58"/>
  <c r="F40" i="58"/>
  <c r="E40" i="58"/>
  <c r="D40" i="58"/>
  <c r="B40" i="58"/>
  <c r="C40" i="58" s="1"/>
  <c r="E39" i="58"/>
  <c r="D39" i="58"/>
  <c r="H36" i="58"/>
  <c r="G36" i="58"/>
  <c r="F36" i="58"/>
  <c r="E36" i="58"/>
  <c r="D36" i="58"/>
  <c r="B36" i="58"/>
  <c r="C36" i="58" s="1"/>
  <c r="H35" i="58"/>
  <c r="G35" i="58"/>
  <c r="F35" i="58"/>
  <c r="E35" i="58"/>
  <c r="D35" i="58"/>
  <c r="B35" i="58"/>
  <c r="C35" i="58" s="1"/>
  <c r="H34" i="58"/>
  <c r="G34" i="58"/>
  <c r="F34" i="58"/>
  <c r="E34" i="58"/>
  <c r="D34" i="58"/>
  <c r="B34" i="58"/>
  <c r="C34" i="58" s="1"/>
  <c r="H33" i="58"/>
  <c r="G33" i="58"/>
  <c r="F33" i="58"/>
  <c r="E33" i="58"/>
  <c r="D33" i="58"/>
  <c r="B33" i="58"/>
  <c r="C33" i="58" s="1"/>
  <c r="H32" i="58"/>
  <c r="G32" i="58"/>
  <c r="F32" i="58"/>
  <c r="E32" i="58"/>
  <c r="D32" i="58"/>
  <c r="B32" i="58"/>
  <c r="C32" i="58" s="1"/>
  <c r="E31" i="58"/>
  <c r="D31" i="58"/>
  <c r="H25" i="58"/>
  <c r="G25" i="58"/>
  <c r="F25" i="58"/>
  <c r="E25" i="58"/>
  <c r="D25" i="58"/>
  <c r="B25" i="58"/>
  <c r="C25" i="58" s="1"/>
  <c r="H24" i="58"/>
  <c r="G24" i="58"/>
  <c r="F24" i="58"/>
  <c r="E24" i="58"/>
  <c r="D24" i="58"/>
  <c r="B24" i="58"/>
  <c r="C24" i="58" s="1"/>
  <c r="H23" i="58"/>
  <c r="G23" i="58"/>
  <c r="F23" i="58"/>
  <c r="E23" i="58"/>
  <c r="D23" i="58"/>
  <c r="C23" i="58"/>
  <c r="B23" i="58"/>
  <c r="H22" i="58"/>
  <c r="G22" i="58"/>
  <c r="F22" i="58"/>
  <c r="E22" i="58"/>
  <c r="D22" i="58"/>
  <c r="B22" i="58"/>
  <c r="C22" i="58" s="1"/>
  <c r="H21" i="58"/>
  <c r="G21" i="58"/>
  <c r="F21" i="58"/>
  <c r="E21" i="58"/>
  <c r="D21" i="58"/>
  <c r="B21" i="58"/>
  <c r="C21" i="58" s="1"/>
  <c r="E20" i="58"/>
  <c r="D20" i="58"/>
  <c r="E12" i="58"/>
  <c r="D12" i="58"/>
  <c r="H17" i="58"/>
  <c r="G17" i="58"/>
  <c r="F17" i="58"/>
  <c r="E17" i="58"/>
  <c r="D17" i="58"/>
  <c r="B17" i="58"/>
  <c r="C17" i="58" s="1"/>
  <c r="H16" i="58"/>
  <c r="G16" i="58"/>
  <c r="F16" i="58"/>
  <c r="E16" i="58"/>
  <c r="D16" i="58"/>
  <c r="B16" i="58"/>
  <c r="C16" i="58" s="1"/>
  <c r="H15" i="58"/>
  <c r="G15" i="58"/>
  <c r="F15" i="58"/>
  <c r="E15" i="58"/>
  <c r="D15" i="58"/>
  <c r="B15" i="58"/>
  <c r="C15" i="58" s="1"/>
  <c r="H14" i="58"/>
  <c r="G14" i="58"/>
  <c r="F14" i="58"/>
  <c r="E14" i="58"/>
  <c r="D14" i="58"/>
  <c r="B14" i="58"/>
  <c r="C14" i="58" s="1"/>
  <c r="G13" i="58"/>
  <c r="H13" i="58"/>
  <c r="F13" i="58"/>
  <c r="E13" i="58"/>
  <c r="H36" i="56"/>
  <c r="G36" i="56"/>
  <c r="F36" i="56"/>
  <c r="E36" i="56"/>
  <c r="D36" i="56"/>
  <c r="B36" i="56"/>
  <c r="C36" i="56" s="1"/>
  <c r="H35" i="56"/>
  <c r="G35" i="56"/>
  <c r="F35" i="56"/>
  <c r="E35" i="56"/>
  <c r="D35" i="56"/>
  <c r="B35" i="56"/>
  <c r="C35" i="56" s="1"/>
  <c r="H34" i="56"/>
  <c r="G34" i="56"/>
  <c r="F34" i="56"/>
  <c r="E34" i="56"/>
  <c r="D34" i="56"/>
  <c r="B34" i="56"/>
  <c r="C34" i="56" s="1"/>
  <c r="E33" i="56"/>
  <c r="D33" i="56"/>
  <c r="H30" i="56"/>
  <c r="G30" i="56"/>
  <c r="F30" i="56"/>
  <c r="E30" i="56"/>
  <c r="D30" i="56"/>
  <c r="B30" i="56"/>
  <c r="C30" i="56" s="1"/>
  <c r="H29" i="56"/>
  <c r="G29" i="56"/>
  <c r="F29" i="56"/>
  <c r="E29" i="56"/>
  <c r="D29" i="56"/>
  <c r="B29" i="56"/>
  <c r="C29" i="56" s="1"/>
  <c r="H28" i="56"/>
  <c r="G28" i="56"/>
  <c r="F28" i="56"/>
  <c r="E28" i="56"/>
  <c r="D28" i="56"/>
  <c r="B28" i="56"/>
  <c r="C28" i="56" s="1"/>
  <c r="E27" i="56"/>
  <c r="D27" i="56"/>
  <c r="H21" i="56"/>
  <c r="G21" i="56"/>
  <c r="F21" i="56"/>
  <c r="E21" i="56"/>
  <c r="D21" i="56"/>
  <c r="B21" i="56"/>
  <c r="C21" i="56" s="1"/>
  <c r="H20" i="56"/>
  <c r="G20" i="56"/>
  <c r="F20" i="56"/>
  <c r="E20" i="56"/>
  <c r="D20" i="56"/>
  <c r="B20" i="56"/>
  <c r="C20" i="56" s="1"/>
  <c r="H19" i="56"/>
  <c r="G19" i="56"/>
  <c r="F19" i="56"/>
  <c r="E19" i="56"/>
  <c r="D19" i="56"/>
  <c r="B19" i="56"/>
  <c r="C19" i="56" s="1"/>
  <c r="E18" i="56"/>
  <c r="D18" i="56"/>
  <c r="E12" i="56"/>
  <c r="D12" i="56"/>
  <c r="H21" i="62"/>
  <c r="G21" i="62"/>
  <c r="F21" i="62"/>
  <c r="E21" i="62"/>
  <c r="D21" i="62"/>
  <c r="B21" i="62"/>
  <c r="C21" i="62" s="1"/>
  <c r="H20" i="62"/>
  <c r="G20" i="62"/>
  <c r="F20" i="62"/>
  <c r="E20" i="62"/>
  <c r="D20" i="62"/>
  <c r="B20" i="62"/>
  <c r="C20" i="62" s="1"/>
  <c r="H19" i="62"/>
  <c r="G19" i="62"/>
  <c r="F19" i="62"/>
  <c r="E19" i="62"/>
  <c r="D19" i="62"/>
  <c r="B19" i="62"/>
  <c r="C19" i="62" s="1"/>
  <c r="H18" i="62"/>
  <c r="G18" i="62"/>
  <c r="F18" i="62"/>
  <c r="E18" i="62"/>
  <c r="D18" i="62"/>
  <c r="B18" i="62"/>
  <c r="C18" i="62" s="1"/>
  <c r="H17" i="62"/>
  <c r="G17" i="62"/>
  <c r="F17" i="62"/>
  <c r="E17" i="62"/>
  <c r="D17" i="62"/>
  <c r="B17" i="62"/>
  <c r="C17" i="62" s="1"/>
  <c r="H16" i="62"/>
  <c r="G16" i="62"/>
  <c r="F16" i="62"/>
  <c r="E16" i="62"/>
  <c r="D16" i="62"/>
  <c r="B16" i="62"/>
  <c r="C16" i="62" s="1"/>
  <c r="H15" i="62"/>
  <c r="G15" i="62"/>
  <c r="F15" i="62"/>
  <c r="E15" i="62"/>
  <c r="D15" i="62"/>
  <c r="B15" i="62"/>
  <c r="C15" i="62" s="1"/>
  <c r="H14" i="62"/>
  <c r="G14" i="62"/>
  <c r="F14" i="62"/>
  <c r="E14" i="62"/>
  <c r="D14" i="62"/>
  <c r="B14" i="62"/>
  <c r="C14" i="62" s="1"/>
  <c r="H13" i="62"/>
  <c r="G13" i="62"/>
  <c r="F13" i="62"/>
  <c r="E13" i="62"/>
  <c r="D13" i="62"/>
  <c r="B13" i="62"/>
  <c r="C13" i="62" s="1"/>
  <c r="H12" i="62"/>
  <c r="G12" i="62"/>
  <c r="F12" i="62"/>
  <c r="E12" i="62"/>
  <c r="D12" i="62"/>
  <c r="B12" i="62"/>
  <c r="C12" i="62" s="1"/>
  <c r="E11" i="62"/>
  <c r="D11" i="62"/>
  <c r="H21" i="64"/>
  <c r="G21" i="64"/>
  <c r="F21" i="64"/>
  <c r="E21" i="64"/>
  <c r="D21" i="64"/>
  <c r="B21" i="64"/>
  <c r="C21" i="64" s="1"/>
  <c r="H20" i="64"/>
  <c r="G20" i="64"/>
  <c r="F20" i="64"/>
  <c r="E20" i="64"/>
  <c r="D20" i="64"/>
  <c r="B20" i="64"/>
  <c r="C20" i="64" s="1"/>
  <c r="H19" i="64"/>
  <c r="G19" i="64"/>
  <c r="F19" i="64"/>
  <c r="E19" i="64"/>
  <c r="D19" i="64"/>
  <c r="C19" i="64"/>
  <c r="B19" i="64"/>
  <c r="H18" i="64"/>
  <c r="G18" i="64"/>
  <c r="F18" i="64"/>
  <c r="E18" i="64"/>
  <c r="D18" i="64"/>
  <c r="B18" i="64"/>
  <c r="C18" i="64" s="1"/>
  <c r="H17" i="64"/>
  <c r="G17" i="64"/>
  <c r="F17" i="64"/>
  <c r="E17" i="64"/>
  <c r="D17" i="64"/>
  <c r="B17" i="64"/>
  <c r="C17" i="64" s="1"/>
  <c r="H16" i="64"/>
  <c r="G16" i="64"/>
  <c r="F16" i="64"/>
  <c r="E16" i="64"/>
  <c r="D16" i="64"/>
  <c r="B16" i="64"/>
  <c r="C16" i="64" s="1"/>
  <c r="H15" i="64"/>
  <c r="G15" i="64"/>
  <c r="F15" i="64"/>
  <c r="E15" i="64"/>
  <c r="D15" i="64"/>
  <c r="B15" i="64"/>
  <c r="C15" i="64" s="1"/>
  <c r="H14" i="64"/>
  <c r="G14" i="64"/>
  <c r="F14" i="64"/>
  <c r="E14" i="64"/>
  <c r="D14" i="64"/>
  <c r="B14" i="64"/>
  <c r="C14" i="64" s="1"/>
  <c r="H13" i="64"/>
  <c r="G13" i="64"/>
  <c r="F13" i="64"/>
  <c r="E13" i="64"/>
  <c r="D13" i="64"/>
  <c r="B13" i="64"/>
  <c r="C13" i="64" s="1"/>
  <c r="H12" i="64"/>
  <c r="G12" i="64"/>
  <c r="F12" i="64"/>
  <c r="E12" i="64"/>
  <c r="D12" i="64"/>
  <c r="B12" i="64"/>
  <c r="C12" i="64" s="1"/>
  <c r="E11" i="64"/>
  <c r="D11" i="64"/>
  <c r="H21" i="57"/>
  <c r="G21" i="57"/>
  <c r="F21" i="57"/>
  <c r="E21" i="57"/>
  <c r="D21" i="57"/>
  <c r="B21" i="57"/>
  <c r="C21" i="57" s="1"/>
  <c r="H20" i="57"/>
  <c r="G20" i="57"/>
  <c r="F20" i="57"/>
  <c r="E20" i="57"/>
  <c r="D20" i="57"/>
  <c r="B20" i="57"/>
  <c r="C20" i="57" s="1"/>
  <c r="H19" i="57"/>
  <c r="G19" i="57"/>
  <c r="F19" i="57"/>
  <c r="E19" i="57"/>
  <c r="D19" i="57"/>
  <c r="C19" i="57"/>
  <c r="B19" i="57"/>
  <c r="H18" i="57"/>
  <c r="G18" i="57"/>
  <c r="F18" i="57"/>
  <c r="E18" i="57"/>
  <c r="D18" i="57"/>
  <c r="B18" i="57"/>
  <c r="C18" i="57" s="1"/>
  <c r="H17" i="57"/>
  <c r="G17" i="57"/>
  <c r="F17" i="57"/>
  <c r="E17" i="57"/>
  <c r="D17" i="57"/>
  <c r="B17" i="57"/>
  <c r="C17" i="57" s="1"/>
  <c r="H16" i="57"/>
  <c r="G16" i="57"/>
  <c r="F16" i="57"/>
  <c r="E16" i="57"/>
  <c r="D16" i="57"/>
  <c r="B16" i="57"/>
  <c r="C16" i="57" s="1"/>
  <c r="H15" i="57"/>
  <c r="G15" i="57"/>
  <c r="F15" i="57"/>
  <c r="E15" i="57"/>
  <c r="D15" i="57"/>
  <c r="B15" i="57"/>
  <c r="C15" i="57" s="1"/>
  <c r="H14" i="57"/>
  <c r="G14" i="57"/>
  <c r="F14" i="57"/>
  <c r="E14" i="57"/>
  <c r="D14" i="57"/>
  <c r="B14" i="57"/>
  <c r="C14" i="57" s="1"/>
  <c r="H13" i="57"/>
  <c r="G13" i="57"/>
  <c r="F13" i="57"/>
  <c r="E13" i="57"/>
  <c r="D13" i="57"/>
  <c r="B13" i="57"/>
  <c r="C13" i="57" s="1"/>
  <c r="H12" i="57"/>
  <c r="G12" i="57"/>
  <c r="F12" i="57"/>
  <c r="E12" i="57"/>
  <c r="D12" i="57"/>
  <c r="B12" i="57"/>
  <c r="C12" i="57" s="1"/>
  <c r="E11" i="57"/>
  <c r="D11" i="57"/>
  <c r="H21" i="63"/>
  <c r="G21" i="63"/>
  <c r="F21" i="63"/>
  <c r="E21" i="63"/>
  <c r="D21" i="63"/>
  <c r="B21" i="63"/>
  <c r="C21" i="63" s="1"/>
  <c r="H20" i="63"/>
  <c r="G20" i="63"/>
  <c r="F20" i="63"/>
  <c r="E20" i="63"/>
  <c r="D20" i="63"/>
  <c r="B20" i="63"/>
  <c r="C20" i="63" s="1"/>
  <c r="H19" i="63"/>
  <c r="G19" i="63"/>
  <c r="F19" i="63"/>
  <c r="E19" i="63"/>
  <c r="D19" i="63"/>
  <c r="B19" i="63"/>
  <c r="C19" i="63" s="1"/>
  <c r="H18" i="63"/>
  <c r="G18" i="63"/>
  <c r="F18" i="63"/>
  <c r="E18" i="63"/>
  <c r="D18" i="63"/>
  <c r="B18" i="63"/>
  <c r="C18" i="63" s="1"/>
  <c r="H17" i="63"/>
  <c r="G17" i="63"/>
  <c r="F17" i="63"/>
  <c r="E17" i="63"/>
  <c r="D17" i="63"/>
  <c r="B17" i="63"/>
  <c r="C17" i="63" s="1"/>
  <c r="H16" i="63"/>
  <c r="G16" i="63"/>
  <c r="F16" i="63"/>
  <c r="E16" i="63"/>
  <c r="D16" i="63"/>
  <c r="B16" i="63"/>
  <c r="C16" i="63" s="1"/>
  <c r="H15" i="63"/>
  <c r="G15" i="63"/>
  <c r="F15" i="63"/>
  <c r="E15" i="63"/>
  <c r="D15" i="63"/>
  <c r="C15" i="63"/>
  <c r="B15" i="63"/>
  <c r="H14" i="63"/>
  <c r="G14" i="63"/>
  <c r="F14" i="63"/>
  <c r="E14" i="63"/>
  <c r="D14" i="63"/>
  <c r="B14" i="63"/>
  <c r="C14" i="63" s="1"/>
  <c r="H13" i="63"/>
  <c r="G13" i="63"/>
  <c r="F13" i="63"/>
  <c r="E13" i="63"/>
  <c r="D13" i="63"/>
  <c r="B13" i="63"/>
  <c r="C13" i="63" s="1"/>
  <c r="H12" i="63"/>
  <c r="G12" i="63"/>
  <c r="F12" i="63"/>
  <c r="E12" i="63"/>
  <c r="D12" i="63"/>
  <c r="B12" i="63"/>
  <c r="C12" i="63" s="1"/>
  <c r="E11" i="63"/>
  <c r="D11" i="63"/>
  <c r="H15" i="56"/>
  <c r="G15" i="56"/>
  <c r="F15" i="56"/>
  <c r="E15" i="56"/>
  <c r="D15" i="56"/>
  <c r="B15" i="56"/>
  <c r="C15" i="56" s="1"/>
  <c r="H14" i="56"/>
  <c r="G14" i="56"/>
  <c r="F14" i="56"/>
  <c r="E14" i="56"/>
  <c r="D14" i="56"/>
  <c r="B14" i="56"/>
  <c r="C14" i="56" s="1"/>
  <c r="H13" i="56"/>
  <c r="G13" i="56"/>
  <c r="F13" i="56"/>
  <c r="E13" i="56"/>
  <c r="D13" i="56"/>
  <c r="B13" i="56"/>
  <c r="C13" i="56" s="1"/>
  <c r="H21" i="55"/>
  <c r="G21" i="55"/>
  <c r="F21" i="55"/>
  <c r="E21" i="55"/>
  <c r="D21" i="55"/>
  <c r="B21" i="55"/>
  <c r="C21" i="55" s="1"/>
  <c r="H20" i="55"/>
  <c r="G20" i="55"/>
  <c r="F20" i="55"/>
  <c r="E20" i="55"/>
  <c r="D20" i="55"/>
  <c r="B20" i="55"/>
  <c r="C20" i="55" s="1"/>
  <c r="H19" i="55"/>
  <c r="G19" i="55"/>
  <c r="F19" i="55"/>
  <c r="E19" i="55"/>
  <c r="D19" i="55"/>
  <c r="C19" i="55"/>
  <c r="B19" i="55"/>
  <c r="H18" i="55"/>
  <c r="G18" i="55"/>
  <c r="F18" i="55"/>
  <c r="E18" i="55"/>
  <c r="D18" i="55"/>
  <c r="B18" i="55"/>
  <c r="C18" i="55" s="1"/>
  <c r="H17" i="55"/>
  <c r="G17" i="55"/>
  <c r="F17" i="55"/>
  <c r="E17" i="55"/>
  <c r="D17" i="55"/>
  <c r="B17" i="55"/>
  <c r="C17" i="55" s="1"/>
  <c r="H16" i="55"/>
  <c r="G16" i="55"/>
  <c r="F16" i="55"/>
  <c r="E16" i="55"/>
  <c r="D16" i="55"/>
  <c r="B16" i="55"/>
  <c r="C16" i="55" s="1"/>
  <c r="H15" i="55"/>
  <c r="G15" i="55"/>
  <c r="F15" i="55"/>
  <c r="E15" i="55"/>
  <c r="D15" i="55"/>
  <c r="B15" i="55"/>
  <c r="C15" i="55" s="1"/>
  <c r="H14" i="55"/>
  <c r="G14" i="55"/>
  <c r="F14" i="55"/>
  <c r="E14" i="55"/>
  <c r="D14" i="55"/>
  <c r="B14" i="55"/>
  <c r="C14" i="55" s="1"/>
  <c r="H13" i="55"/>
  <c r="G13" i="55"/>
  <c r="F13" i="55"/>
  <c r="E13" i="55"/>
  <c r="D13" i="55"/>
  <c r="B13" i="55"/>
  <c r="C13" i="55" s="1"/>
  <c r="H12" i="55"/>
  <c r="G12" i="55"/>
  <c r="F12" i="55"/>
  <c r="E12" i="55"/>
  <c r="D12" i="55"/>
  <c r="E11" i="55" l="1"/>
  <c r="D11" i="55"/>
  <c r="E12" i="65"/>
  <c r="D12" i="65"/>
  <c r="G97" i="54"/>
  <c r="H97" i="54" s="1"/>
  <c r="F97" i="54"/>
  <c r="E97" i="54"/>
  <c r="D97" i="54"/>
  <c r="B97" i="54"/>
  <c r="C97" i="54" s="1"/>
  <c r="G96" i="54"/>
  <c r="H96" i="54" s="1"/>
  <c r="F96" i="54"/>
  <c r="E96" i="54"/>
  <c r="D96" i="54"/>
  <c r="B96" i="54"/>
  <c r="C96" i="54" s="1"/>
  <c r="G95" i="54"/>
  <c r="H95" i="54" s="1"/>
  <c r="F95" i="54"/>
  <c r="E95" i="54"/>
  <c r="D95" i="54"/>
  <c r="B95" i="54"/>
  <c r="C95" i="54" s="1"/>
  <c r="G94" i="54"/>
  <c r="H94" i="54" s="1"/>
  <c r="F94" i="54"/>
  <c r="E94" i="54"/>
  <c r="D94" i="54"/>
  <c r="B94" i="54"/>
  <c r="C94" i="54" s="1"/>
  <c r="G93" i="54"/>
  <c r="H93" i="54" s="1"/>
  <c r="F93" i="54"/>
  <c r="E93" i="54"/>
  <c r="D93" i="54"/>
  <c r="B93" i="54"/>
  <c r="C93" i="54" s="1"/>
  <c r="E92" i="54"/>
  <c r="D92" i="54"/>
  <c r="G87" i="54"/>
  <c r="H87" i="54" s="1"/>
  <c r="F87" i="54"/>
  <c r="E87" i="54"/>
  <c r="D87" i="54"/>
  <c r="B87" i="54"/>
  <c r="C87" i="54" s="1"/>
  <c r="G86" i="54"/>
  <c r="H86" i="54" s="1"/>
  <c r="F86" i="54"/>
  <c r="E86" i="54"/>
  <c r="D86" i="54"/>
  <c r="B86" i="54"/>
  <c r="C86" i="54" s="1"/>
  <c r="G85" i="54"/>
  <c r="H85" i="54" s="1"/>
  <c r="F85" i="54"/>
  <c r="E85" i="54"/>
  <c r="D85" i="54"/>
  <c r="B85" i="54"/>
  <c r="C85" i="54" s="1"/>
  <c r="G84" i="54"/>
  <c r="H84" i="54" s="1"/>
  <c r="F84" i="54"/>
  <c r="E84" i="54"/>
  <c r="D84" i="54"/>
  <c r="B84" i="54"/>
  <c r="C84" i="54" s="1"/>
  <c r="G83" i="54"/>
  <c r="H83" i="54" s="1"/>
  <c r="F83" i="54"/>
  <c r="E83" i="54"/>
  <c r="D83" i="54"/>
  <c r="B83" i="54"/>
  <c r="C83" i="54" s="1"/>
  <c r="E82" i="54"/>
  <c r="D82" i="54"/>
  <c r="G77" i="54"/>
  <c r="H77" i="54" s="1"/>
  <c r="F77" i="54"/>
  <c r="E77" i="54"/>
  <c r="D77" i="54"/>
  <c r="B77" i="54"/>
  <c r="C77" i="54" s="1"/>
  <c r="G76" i="54"/>
  <c r="H76" i="54" s="1"/>
  <c r="F76" i="54"/>
  <c r="E76" i="54"/>
  <c r="D76" i="54"/>
  <c r="B76" i="54"/>
  <c r="C76" i="54" s="1"/>
  <c r="G75" i="54"/>
  <c r="H75" i="54" s="1"/>
  <c r="F75" i="54"/>
  <c r="E75" i="54"/>
  <c r="D75" i="54"/>
  <c r="B75" i="54"/>
  <c r="C75" i="54" s="1"/>
  <c r="G74" i="54"/>
  <c r="H74" i="54" s="1"/>
  <c r="F74" i="54"/>
  <c r="E74" i="54"/>
  <c r="D74" i="54"/>
  <c r="B74" i="54"/>
  <c r="C74" i="54" s="1"/>
  <c r="G73" i="54"/>
  <c r="H73" i="54" s="1"/>
  <c r="F73" i="54"/>
  <c r="E73" i="54"/>
  <c r="D73" i="54"/>
  <c r="B73" i="54"/>
  <c r="C73" i="54" s="1"/>
  <c r="E72" i="54"/>
  <c r="D72" i="54"/>
  <c r="G66" i="54"/>
  <c r="H66" i="54" s="1"/>
  <c r="F66" i="54"/>
  <c r="E66" i="54"/>
  <c r="D66" i="54"/>
  <c r="B66" i="54"/>
  <c r="C66" i="54" s="1"/>
  <c r="G65" i="54"/>
  <c r="H65" i="54" s="1"/>
  <c r="F65" i="54"/>
  <c r="E65" i="54"/>
  <c r="D65" i="54"/>
  <c r="B65" i="54"/>
  <c r="C65" i="54" s="1"/>
  <c r="G64" i="54"/>
  <c r="H64" i="54" s="1"/>
  <c r="F64" i="54"/>
  <c r="E64" i="54"/>
  <c r="D64" i="54"/>
  <c r="B64" i="54"/>
  <c r="C64" i="54" s="1"/>
  <c r="G63" i="54"/>
  <c r="H63" i="54" s="1"/>
  <c r="F63" i="54"/>
  <c r="E63" i="54"/>
  <c r="D63" i="54"/>
  <c r="B63" i="54"/>
  <c r="C63" i="54" s="1"/>
  <c r="G62" i="54"/>
  <c r="H62" i="54" s="1"/>
  <c r="F62" i="54"/>
  <c r="E62" i="54"/>
  <c r="D62" i="54"/>
  <c r="B62" i="54"/>
  <c r="C62" i="54" s="1"/>
  <c r="E61" i="54"/>
  <c r="D61" i="54"/>
  <c r="G56" i="54"/>
  <c r="H56" i="54" s="1"/>
  <c r="F56" i="54"/>
  <c r="E56" i="54"/>
  <c r="D56" i="54"/>
  <c r="B56" i="54"/>
  <c r="C56" i="54" s="1"/>
  <c r="G55" i="54"/>
  <c r="H55" i="54" s="1"/>
  <c r="F55" i="54"/>
  <c r="E55" i="54"/>
  <c r="D55" i="54"/>
  <c r="B55" i="54"/>
  <c r="C55" i="54" s="1"/>
  <c r="G54" i="54"/>
  <c r="H54" i="54" s="1"/>
  <c r="F54" i="54"/>
  <c r="E54" i="54"/>
  <c r="D54" i="54"/>
  <c r="B54" i="54"/>
  <c r="C54" i="54" s="1"/>
  <c r="G53" i="54"/>
  <c r="H53" i="54" s="1"/>
  <c r="F53" i="54"/>
  <c r="E53" i="54"/>
  <c r="D53" i="54"/>
  <c r="B53" i="54"/>
  <c r="C53" i="54" s="1"/>
  <c r="G52" i="54"/>
  <c r="H52" i="54" s="1"/>
  <c r="F52" i="54"/>
  <c r="E52" i="54"/>
  <c r="D52" i="54"/>
  <c r="B52" i="54"/>
  <c r="C52" i="54" s="1"/>
  <c r="E51" i="54"/>
  <c r="D51" i="54"/>
  <c r="G46" i="54"/>
  <c r="H46" i="54" s="1"/>
  <c r="F46" i="54"/>
  <c r="E46" i="54"/>
  <c r="D46" i="54"/>
  <c r="B46" i="54"/>
  <c r="C46" i="54" s="1"/>
  <c r="G45" i="54"/>
  <c r="H45" i="54" s="1"/>
  <c r="F45" i="54"/>
  <c r="E45" i="54"/>
  <c r="D45" i="54"/>
  <c r="B45" i="54"/>
  <c r="C45" i="54" s="1"/>
  <c r="G44" i="54"/>
  <c r="H44" i="54" s="1"/>
  <c r="F44" i="54"/>
  <c r="E44" i="54"/>
  <c r="D44" i="54"/>
  <c r="B44" i="54"/>
  <c r="C44" i="54" s="1"/>
  <c r="G43" i="54"/>
  <c r="H43" i="54" s="1"/>
  <c r="F43" i="54"/>
  <c r="E43" i="54"/>
  <c r="D43" i="54"/>
  <c r="B43" i="54"/>
  <c r="C43" i="54" s="1"/>
  <c r="G42" i="54"/>
  <c r="H42" i="54" s="1"/>
  <c r="F42" i="54"/>
  <c r="E42" i="54"/>
  <c r="D42" i="54"/>
  <c r="B42" i="54"/>
  <c r="C42" i="54" s="1"/>
  <c r="E41" i="54"/>
  <c r="D41" i="54"/>
  <c r="G36" i="54"/>
  <c r="H36" i="54" s="1"/>
  <c r="F36" i="54"/>
  <c r="E36" i="54"/>
  <c r="D36" i="54"/>
  <c r="B36" i="54"/>
  <c r="C36" i="54" s="1"/>
  <c r="G35" i="54"/>
  <c r="H35" i="54" s="1"/>
  <c r="F35" i="54"/>
  <c r="E35" i="54"/>
  <c r="D35" i="54"/>
  <c r="B35" i="54"/>
  <c r="C35" i="54" s="1"/>
  <c r="G34" i="54"/>
  <c r="H34" i="54" s="1"/>
  <c r="F34" i="54"/>
  <c r="E34" i="54"/>
  <c r="D34" i="54"/>
  <c r="B34" i="54"/>
  <c r="C34" i="54" s="1"/>
  <c r="G33" i="54"/>
  <c r="H33" i="54" s="1"/>
  <c r="F33" i="54"/>
  <c r="E33" i="54"/>
  <c r="D33" i="54"/>
  <c r="B33" i="54"/>
  <c r="C33" i="54" s="1"/>
  <c r="G32" i="54"/>
  <c r="H32" i="54" s="1"/>
  <c r="F32" i="54"/>
  <c r="E32" i="54"/>
  <c r="D32" i="54"/>
  <c r="B32" i="54"/>
  <c r="C32" i="54" s="1"/>
  <c r="E31" i="54"/>
  <c r="D31" i="54"/>
  <c r="G26" i="54"/>
  <c r="H26" i="54" s="1"/>
  <c r="F26" i="54"/>
  <c r="E26" i="54"/>
  <c r="D26" i="54"/>
  <c r="B26" i="54"/>
  <c r="C26" i="54" s="1"/>
  <c r="G25" i="54"/>
  <c r="H25" i="54" s="1"/>
  <c r="F25" i="54"/>
  <c r="E25" i="54"/>
  <c r="D25" i="54"/>
  <c r="B25" i="54"/>
  <c r="C25" i="54" s="1"/>
  <c r="G24" i="54"/>
  <c r="H24" i="54" s="1"/>
  <c r="F24" i="54"/>
  <c r="E24" i="54"/>
  <c r="D24" i="54"/>
  <c r="B24" i="54"/>
  <c r="C24" i="54" s="1"/>
  <c r="G23" i="54"/>
  <c r="H23" i="54" s="1"/>
  <c r="F23" i="54"/>
  <c r="E23" i="54"/>
  <c r="D23" i="54"/>
  <c r="B23" i="54"/>
  <c r="C23" i="54" s="1"/>
  <c r="G22" i="54"/>
  <c r="H22" i="54" s="1"/>
  <c r="F22" i="54"/>
  <c r="E22" i="54"/>
  <c r="D22" i="54"/>
  <c r="B22" i="54"/>
  <c r="C22" i="54" s="1"/>
  <c r="E21" i="54"/>
  <c r="D21" i="54"/>
  <c r="G16" i="54"/>
  <c r="H16" i="54" s="1"/>
  <c r="F16" i="54"/>
  <c r="E16" i="54"/>
  <c r="D16" i="54"/>
  <c r="B16" i="54"/>
  <c r="C16" i="54" s="1"/>
  <c r="G15" i="54"/>
  <c r="H15" i="54" s="1"/>
  <c r="F15" i="54"/>
  <c r="E15" i="54"/>
  <c r="D15" i="54"/>
  <c r="B15" i="54"/>
  <c r="C15" i="54" s="1"/>
  <c r="G14" i="54"/>
  <c r="H14" i="54" s="1"/>
  <c r="F14" i="54"/>
  <c r="E14" i="54"/>
  <c r="D14" i="54"/>
  <c r="B14" i="54"/>
  <c r="C14" i="54" s="1"/>
  <c r="G13" i="54"/>
  <c r="H13" i="54" s="1"/>
  <c r="F13" i="54"/>
  <c r="E13" i="54"/>
  <c r="D13" i="54"/>
  <c r="B13" i="54"/>
  <c r="C13" i="54" s="1"/>
  <c r="G12" i="54"/>
  <c r="H12" i="54" s="1"/>
  <c r="F12" i="54"/>
  <c r="E12" i="54"/>
  <c r="D12" i="54"/>
  <c r="B12" i="54"/>
  <c r="C12" i="54" s="1"/>
  <c r="E11" i="54"/>
  <c r="D11" i="54"/>
  <c r="G97" i="52"/>
  <c r="H97" i="52" s="1"/>
  <c r="F97" i="52"/>
  <c r="E97" i="52"/>
  <c r="D97" i="52"/>
  <c r="B97" i="52"/>
  <c r="C97" i="52" s="1"/>
  <c r="G96" i="52"/>
  <c r="H96" i="52" s="1"/>
  <c r="F96" i="52"/>
  <c r="E96" i="52"/>
  <c r="D96" i="52"/>
  <c r="B96" i="52"/>
  <c r="C96" i="52" s="1"/>
  <c r="G95" i="52"/>
  <c r="H95" i="52" s="1"/>
  <c r="F95" i="52"/>
  <c r="E95" i="52"/>
  <c r="D95" i="52"/>
  <c r="B95" i="52"/>
  <c r="C95" i="52" s="1"/>
  <c r="G94" i="52"/>
  <c r="H94" i="52" s="1"/>
  <c r="F94" i="52"/>
  <c r="E94" i="52"/>
  <c r="D94" i="52"/>
  <c r="B94" i="52"/>
  <c r="C94" i="52" s="1"/>
  <c r="G93" i="52"/>
  <c r="H93" i="52" s="1"/>
  <c r="F93" i="52"/>
  <c r="E93" i="52"/>
  <c r="D93" i="52"/>
  <c r="B93" i="52"/>
  <c r="C93" i="52" s="1"/>
  <c r="E92" i="52"/>
  <c r="D92" i="52"/>
  <c r="G87" i="52"/>
  <c r="H87" i="52" s="1"/>
  <c r="F87" i="52"/>
  <c r="E87" i="52"/>
  <c r="D87" i="52"/>
  <c r="B87" i="52"/>
  <c r="C87" i="52" s="1"/>
  <c r="G86" i="52"/>
  <c r="H86" i="52" s="1"/>
  <c r="F86" i="52"/>
  <c r="E86" i="52"/>
  <c r="D86" i="52"/>
  <c r="B86" i="52"/>
  <c r="C86" i="52" s="1"/>
  <c r="G85" i="52"/>
  <c r="H85" i="52" s="1"/>
  <c r="F85" i="52"/>
  <c r="E85" i="52"/>
  <c r="D85" i="52"/>
  <c r="B85" i="52"/>
  <c r="C85" i="52" s="1"/>
  <c r="G84" i="52"/>
  <c r="H84" i="52" s="1"/>
  <c r="F84" i="52"/>
  <c r="E84" i="52"/>
  <c r="D84" i="52"/>
  <c r="B84" i="52"/>
  <c r="C84" i="52" s="1"/>
  <c r="G83" i="52"/>
  <c r="H83" i="52" s="1"/>
  <c r="F83" i="52"/>
  <c r="E83" i="52"/>
  <c r="D83" i="52"/>
  <c r="B83" i="52"/>
  <c r="C83" i="52" s="1"/>
  <c r="E82" i="52"/>
  <c r="D82" i="52"/>
  <c r="G77" i="52"/>
  <c r="H77" i="52" s="1"/>
  <c r="F77" i="52"/>
  <c r="E77" i="52"/>
  <c r="D77" i="52"/>
  <c r="B77" i="52"/>
  <c r="C77" i="52" s="1"/>
  <c r="G76" i="52"/>
  <c r="H76" i="52" s="1"/>
  <c r="F76" i="52"/>
  <c r="E76" i="52"/>
  <c r="D76" i="52"/>
  <c r="B76" i="52"/>
  <c r="C76" i="52" s="1"/>
  <c r="G75" i="52"/>
  <c r="H75" i="52" s="1"/>
  <c r="F75" i="52"/>
  <c r="E75" i="52"/>
  <c r="D75" i="52"/>
  <c r="B75" i="52"/>
  <c r="C75" i="52" s="1"/>
  <c r="G74" i="52"/>
  <c r="H74" i="52" s="1"/>
  <c r="F74" i="52"/>
  <c r="E74" i="52"/>
  <c r="D74" i="52"/>
  <c r="B74" i="52"/>
  <c r="C74" i="52" s="1"/>
  <c r="G73" i="52"/>
  <c r="H73" i="52" s="1"/>
  <c r="F73" i="52"/>
  <c r="E73" i="52"/>
  <c r="D73" i="52"/>
  <c r="B73" i="52"/>
  <c r="C73" i="52" s="1"/>
  <c r="E72" i="52"/>
  <c r="D72" i="52"/>
  <c r="G66" i="52"/>
  <c r="H66" i="52" s="1"/>
  <c r="F66" i="52"/>
  <c r="E66" i="52"/>
  <c r="D66" i="52"/>
  <c r="B66" i="52"/>
  <c r="C66" i="52" s="1"/>
  <c r="G65" i="52"/>
  <c r="H65" i="52" s="1"/>
  <c r="F65" i="52"/>
  <c r="E65" i="52"/>
  <c r="D65" i="52"/>
  <c r="B65" i="52"/>
  <c r="C65" i="52" s="1"/>
  <c r="G64" i="52"/>
  <c r="H64" i="52" s="1"/>
  <c r="F64" i="52"/>
  <c r="E64" i="52"/>
  <c r="D64" i="52"/>
  <c r="B64" i="52"/>
  <c r="C64" i="52" s="1"/>
  <c r="G63" i="52"/>
  <c r="H63" i="52" s="1"/>
  <c r="F63" i="52"/>
  <c r="E63" i="52"/>
  <c r="D63" i="52"/>
  <c r="B63" i="52"/>
  <c r="C63" i="52" s="1"/>
  <c r="G62" i="52"/>
  <c r="H62" i="52" s="1"/>
  <c r="F62" i="52"/>
  <c r="E62" i="52"/>
  <c r="D62" i="52"/>
  <c r="B62" i="52"/>
  <c r="C62" i="52" s="1"/>
  <c r="E61" i="52"/>
  <c r="D61" i="52"/>
  <c r="G56" i="52"/>
  <c r="H56" i="52" s="1"/>
  <c r="F56" i="52"/>
  <c r="E56" i="52"/>
  <c r="D56" i="52"/>
  <c r="B56" i="52"/>
  <c r="C56" i="52" s="1"/>
  <c r="G55" i="52"/>
  <c r="H55" i="52" s="1"/>
  <c r="F55" i="52"/>
  <c r="E55" i="52"/>
  <c r="D55" i="52"/>
  <c r="B55" i="52"/>
  <c r="C55" i="52" s="1"/>
  <c r="G54" i="52"/>
  <c r="H54" i="52" s="1"/>
  <c r="F54" i="52"/>
  <c r="E54" i="52"/>
  <c r="D54" i="52"/>
  <c r="B54" i="52"/>
  <c r="C54" i="52" s="1"/>
  <c r="G53" i="52"/>
  <c r="H53" i="52" s="1"/>
  <c r="F53" i="52"/>
  <c r="E53" i="52"/>
  <c r="D53" i="52"/>
  <c r="B53" i="52"/>
  <c r="C53" i="52" s="1"/>
  <c r="G52" i="52"/>
  <c r="H52" i="52" s="1"/>
  <c r="F52" i="52"/>
  <c r="E52" i="52"/>
  <c r="D52" i="52"/>
  <c r="B52" i="52"/>
  <c r="C52" i="52" s="1"/>
  <c r="E51" i="52"/>
  <c r="D51" i="52"/>
  <c r="G46" i="52"/>
  <c r="H46" i="52" s="1"/>
  <c r="F46" i="52"/>
  <c r="E46" i="52"/>
  <c r="D46" i="52"/>
  <c r="B46" i="52"/>
  <c r="C46" i="52" s="1"/>
  <c r="G45" i="52"/>
  <c r="H45" i="52" s="1"/>
  <c r="F45" i="52"/>
  <c r="E45" i="52"/>
  <c r="D45" i="52"/>
  <c r="B45" i="52"/>
  <c r="C45" i="52" s="1"/>
  <c r="G44" i="52"/>
  <c r="H44" i="52" s="1"/>
  <c r="F44" i="52"/>
  <c r="E44" i="52"/>
  <c r="D44" i="52"/>
  <c r="B44" i="52"/>
  <c r="C44" i="52" s="1"/>
  <c r="G43" i="52"/>
  <c r="H43" i="52" s="1"/>
  <c r="F43" i="52"/>
  <c r="E43" i="52"/>
  <c r="D43" i="52"/>
  <c r="B43" i="52"/>
  <c r="C43" i="52" s="1"/>
  <c r="G42" i="52"/>
  <c r="H42" i="52" s="1"/>
  <c r="F42" i="52"/>
  <c r="E42" i="52"/>
  <c r="D42" i="52"/>
  <c r="B42" i="52"/>
  <c r="C42" i="52" s="1"/>
  <c r="E41" i="52"/>
  <c r="D41" i="52"/>
  <c r="G36" i="52"/>
  <c r="H36" i="52" s="1"/>
  <c r="F36" i="52"/>
  <c r="E36" i="52"/>
  <c r="D36" i="52"/>
  <c r="B36" i="52"/>
  <c r="C36" i="52" s="1"/>
  <c r="G35" i="52"/>
  <c r="H35" i="52" s="1"/>
  <c r="F35" i="52"/>
  <c r="E35" i="52"/>
  <c r="D35" i="52"/>
  <c r="B35" i="52"/>
  <c r="C35" i="52" s="1"/>
  <c r="G34" i="52"/>
  <c r="H34" i="52" s="1"/>
  <c r="F34" i="52"/>
  <c r="E34" i="52"/>
  <c r="D34" i="52"/>
  <c r="B34" i="52"/>
  <c r="C34" i="52" s="1"/>
  <c r="G33" i="52"/>
  <c r="H33" i="52" s="1"/>
  <c r="F33" i="52"/>
  <c r="E33" i="52"/>
  <c r="D33" i="52"/>
  <c r="B33" i="52"/>
  <c r="C33" i="52" s="1"/>
  <c r="G32" i="52"/>
  <c r="H32" i="52" s="1"/>
  <c r="F32" i="52"/>
  <c r="E32" i="52"/>
  <c r="D32" i="52"/>
  <c r="B32" i="52"/>
  <c r="C32" i="52" s="1"/>
  <c r="E31" i="52"/>
  <c r="D31" i="52"/>
  <c r="G26" i="52"/>
  <c r="H26" i="52" s="1"/>
  <c r="F26" i="52"/>
  <c r="E26" i="52"/>
  <c r="D26" i="52"/>
  <c r="B26" i="52"/>
  <c r="C26" i="52" s="1"/>
  <c r="G25" i="52"/>
  <c r="H25" i="52" s="1"/>
  <c r="F25" i="52"/>
  <c r="E25" i="52"/>
  <c r="D25" i="52"/>
  <c r="B25" i="52"/>
  <c r="C25" i="52" s="1"/>
  <c r="G24" i="52"/>
  <c r="H24" i="52" s="1"/>
  <c r="F24" i="52"/>
  <c r="E24" i="52"/>
  <c r="D24" i="52"/>
  <c r="B24" i="52"/>
  <c r="C24" i="52" s="1"/>
  <c r="G23" i="52"/>
  <c r="H23" i="52" s="1"/>
  <c r="F23" i="52"/>
  <c r="E23" i="52"/>
  <c r="D23" i="52"/>
  <c r="B23" i="52"/>
  <c r="C23" i="52" s="1"/>
  <c r="G22" i="52"/>
  <c r="H22" i="52" s="1"/>
  <c r="F22" i="52"/>
  <c r="E22" i="52"/>
  <c r="D22" i="52"/>
  <c r="B22" i="52"/>
  <c r="C22" i="52" s="1"/>
  <c r="E21" i="52"/>
  <c r="D21" i="52"/>
  <c r="G16" i="52"/>
  <c r="H16" i="52" s="1"/>
  <c r="F16" i="52"/>
  <c r="E16" i="52"/>
  <c r="D16" i="52"/>
  <c r="B16" i="52"/>
  <c r="C16" i="52" s="1"/>
  <c r="G15" i="52"/>
  <c r="H15" i="52" s="1"/>
  <c r="F15" i="52"/>
  <c r="E15" i="52"/>
  <c r="D15" i="52"/>
  <c r="B15" i="52"/>
  <c r="C15" i="52" s="1"/>
  <c r="G14" i="52"/>
  <c r="H14" i="52" s="1"/>
  <c r="F14" i="52"/>
  <c r="E14" i="52"/>
  <c r="D14" i="52"/>
  <c r="B14" i="52"/>
  <c r="C14" i="52" s="1"/>
  <c r="G13" i="52"/>
  <c r="H13" i="52" s="1"/>
  <c r="F13" i="52"/>
  <c r="E13" i="52"/>
  <c r="D13" i="52"/>
  <c r="B13" i="52"/>
  <c r="C13" i="52" s="1"/>
  <c r="G12" i="52"/>
  <c r="H12" i="52" s="1"/>
  <c r="F12" i="52"/>
  <c r="E12" i="52"/>
  <c r="D12" i="52"/>
  <c r="B12" i="52"/>
  <c r="C12" i="52" s="1"/>
  <c r="E11" i="52"/>
  <c r="D11" i="52"/>
  <c r="G44" i="53"/>
  <c r="H44" i="53" s="1"/>
  <c r="F44" i="53"/>
  <c r="E44" i="53"/>
  <c r="D44" i="53"/>
  <c r="B44" i="53"/>
  <c r="C44" i="53" s="1"/>
  <c r="G43" i="53"/>
  <c r="H43" i="53" s="1"/>
  <c r="F43" i="53"/>
  <c r="E43" i="53"/>
  <c r="D43" i="53"/>
  <c r="B43" i="53"/>
  <c r="C43" i="53" s="1"/>
  <c r="G42" i="53"/>
  <c r="H42" i="53" s="1"/>
  <c r="F42" i="53"/>
  <c r="E42" i="53"/>
  <c r="D42" i="53"/>
  <c r="B42" i="53"/>
  <c r="C42" i="53" s="1"/>
  <c r="G41" i="53"/>
  <c r="H41" i="53" s="1"/>
  <c r="F41" i="53"/>
  <c r="E41" i="53"/>
  <c r="D41" i="53"/>
  <c r="B41" i="53"/>
  <c r="C41" i="53" s="1"/>
  <c r="G40" i="53"/>
  <c r="H40" i="53" s="1"/>
  <c r="F40" i="53"/>
  <c r="E40" i="53"/>
  <c r="D40" i="53"/>
  <c r="B40" i="53"/>
  <c r="C40" i="53" s="1"/>
  <c r="E39" i="53"/>
  <c r="D39" i="53"/>
  <c r="G36" i="53"/>
  <c r="H36" i="53" s="1"/>
  <c r="F36" i="53"/>
  <c r="E36" i="53"/>
  <c r="D36" i="53"/>
  <c r="B36" i="53"/>
  <c r="C36" i="53" s="1"/>
  <c r="G35" i="53"/>
  <c r="H35" i="53" s="1"/>
  <c r="F35" i="53"/>
  <c r="E35" i="53"/>
  <c r="D35" i="53"/>
  <c r="B35" i="53"/>
  <c r="C35" i="53" s="1"/>
  <c r="G34" i="53"/>
  <c r="H34" i="53" s="1"/>
  <c r="F34" i="53"/>
  <c r="E34" i="53"/>
  <c r="D34" i="53"/>
  <c r="B34" i="53"/>
  <c r="C34" i="53" s="1"/>
  <c r="G33" i="53"/>
  <c r="H33" i="53" s="1"/>
  <c r="F33" i="53"/>
  <c r="E33" i="53"/>
  <c r="D33" i="53"/>
  <c r="B33" i="53"/>
  <c r="C33" i="53" s="1"/>
  <c r="G32" i="53"/>
  <c r="H32" i="53" s="1"/>
  <c r="F32" i="53"/>
  <c r="E32" i="53"/>
  <c r="D32" i="53"/>
  <c r="B32" i="53"/>
  <c r="C32" i="53" s="1"/>
  <c r="E31" i="53"/>
  <c r="D31" i="53"/>
  <c r="G25" i="53"/>
  <c r="H25" i="53" s="1"/>
  <c r="F25" i="53"/>
  <c r="E25" i="53"/>
  <c r="D25" i="53"/>
  <c r="B25" i="53"/>
  <c r="C25" i="53" s="1"/>
  <c r="G24" i="53"/>
  <c r="H24" i="53" s="1"/>
  <c r="F24" i="53"/>
  <c r="E24" i="53"/>
  <c r="D24" i="53"/>
  <c r="B24" i="53"/>
  <c r="C24" i="53" s="1"/>
  <c r="G23" i="53"/>
  <c r="H23" i="53" s="1"/>
  <c r="F23" i="53"/>
  <c r="E23" i="53"/>
  <c r="D23" i="53"/>
  <c r="B23" i="53"/>
  <c r="C23" i="53" s="1"/>
  <c r="G22" i="53"/>
  <c r="H22" i="53" s="1"/>
  <c r="F22" i="53"/>
  <c r="E22" i="53"/>
  <c r="D22" i="53"/>
  <c r="B22" i="53"/>
  <c r="C22" i="53" s="1"/>
  <c r="G21" i="53"/>
  <c r="H21" i="53" s="1"/>
  <c r="F21" i="53"/>
  <c r="E21" i="53"/>
  <c r="D21" i="53"/>
  <c r="B21" i="53"/>
  <c r="C21" i="53" s="1"/>
  <c r="E20" i="53"/>
  <c r="D20" i="53"/>
  <c r="G17" i="53"/>
  <c r="H17" i="53" s="1"/>
  <c r="F17" i="53"/>
  <c r="E17" i="53"/>
  <c r="D17" i="53"/>
  <c r="B17" i="53"/>
  <c r="C17" i="53" s="1"/>
  <c r="G16" i="53"/>
  <c r="H16" i="53" s="1"/>
  <c r="F16" i="53"/>
  <c r="E16" i="53"/>
  <c r="D16" i="53"/>
  <c r="B16" i="53"/>
  <c r="C16" i="53" s="1"/>
  <c r="G15" i="53"/>
  <c r="H15" i="53" s="1"/>
  <c r="F15" i="53"/>
  <c r="E15" i="53"/>
  <c r="D15" i="53"/>
  <c r="B15" i="53"/>
  <c r="C15" i="53" s="1"/>
  <c r="G14" i="53"/>
  <c r="H14" i="53" s="1"/>
  <c r="F14" i="53"/>
  <c r="E14" i="53"/>
  <c r="D14" i="53"/>
  <c r="B14" i="53"/>
  <c r="C14" i="53" s="1"/>
  <c r="E12" i="53"/>
  <c r="D12" i="53"/>
  <c r="G13" i="53"/>
  <c r="H13" i="53" s="1"/>
  <c r="F13" i="53"/>
  <c r="E13" i="53"/>
  <c r="D13" i="53"/>
  <c r="B13" i="53"/>
  <c r="C13" i="53" s="1"/>
  <c r="G97" i="50"/>
  <c r="H97" i="50" s="1"/>
  <c r="F97" i="50"/>
  <c r="E97" i="50"/>
  <c r="D97" i="50"/>
  <c r="B97" i="50"/>
  <c r="C97" i="50" s="1"/>
  <c r="G96" i="50"/>
  <c r="H96" i="50" s="1"/>
  <c r="F96" i="50"/>
  <c r="E96" i="50"/>
  <c r="D96" i="50"/>
  <c r="B96" i="50"/>
  <c r="C96" i="50" s="1"/>
  <c r="G95" i="50"/>
  <c r="H95" i="50" s="1"/>
  <c r="F95" i="50"/>
  <c r="E95" i="50"/>
  <c r="D95" i="50"/>
  <c r="B95" i="50"/>
  <c r="C95" i="50" s="1"/>
  <c r="G94" i="50"/>
  <c r="H94" i="50" s="1"/>
  <c r="F94" i="50"/>
  <c r="E94" i="50"/>
  <c r="D94" i="50"/>
  <c r="B94" i="50"/>
  <c r="C94" i="50" s="1"/>
  <c r="G93" i="50"/>
  <c r="H93" i="50" s="1"/>
  <c r="F93" i="50"/>
  <c r="E93" i="50"/>
  <c r="D93" i="50"/>
  <c r="B93" i="50"/>
  <c r="C93" i="50" s="1"/>
  <c r="E92" i="50"/>
  <c r="D92" i="50"/>
  <c r="G87" i="50"/>
  <c r="H87" i="50" s="1"/>
  <c r="F87" i="50"/>
  <c r="E87" i="50"/>
  <c r="D87" i="50"/>
  <c r="B87" i="50"/>
  <c r="C87" i="50" s="1"/>
  <c r="G86" i="50"/>
  <c r="H86" i="50" s="1"/>
  <c r="F86" i="50"/>
  <c r="E86" i="50"/>
  <c r="D86" i="50"/>
  <c r="B86" i="50"/>
  <c r="C86" i="50" s="1"/>
  <c r="G85" i="50"/>
  <c r="H85" i="50" s="1"/>
  <c r="F85" i="50"/>
  <c r="E85" i="50"/>
  <c r="D85" i="50"/>
  <c r="B85" i="50"/>
  <c r="C85" i="50" s="1"/>
  <c r="G84" i="50"/>
  <c r="H84" i="50" s="1"/>
  <c r="F84" i="50"/>
  <c r="E84" i="50"/>
  <c r="D84" i="50"/>
  <c r="B84" i="50"/>
  <c r="C84" i="50" s="1"/>
  <c r="G83" i="50"/>
  <c r="H83" i="50" s="1"/>
  <c r="F83" i="50"/>
  <c r="E83" i="50"/>
  <c r="D83" i="50"/>
  <c r="B83" i="50"/>
  <c r="C83" i="50" s="1"/>
  <c r="E82" i="50"/>
  <c r="D82" i="50"/>
  <c r="G77" i="50"/>
  <c r="H77" i="50" s="1"/>
  <c r="F77" i="50"/>
  <c r="E77" i="50"/>
  <c r="D77" i="50"/>
  <c r="B77" i="50"/>
  <c r="C77" i="50" s="1"/>
  <c r="G76" i="50"/>
  <c r="H76" i="50" s="1"/>
  <c r="F76" i="50"/>
  <c r="E76" i="50"/>
  <c r="D76" i="50"/>
  <c r="B76" i="50"/>
  <c r="C76" i="50" s="1"/>
  <c r="G75" i="50"/>
  <c r="H75" i="50" s="1"/>
  <c r="F75" i="50"/>
  <c r="E75" i="50"/>
  <c r="D75" i="50"/>
  <c r="B75" i="50"/>
  <c r="C75" i="50" s="1"/>
  <c r="G74" i="50"/>
  <c r="H74" i="50" s="1"/>
  <c r="F74" i="50"/>
  <c r="E74" i="50"/>
  <c r="D74" i="50"/>
  <c r="B74" i="50"/>
  <c r="C74" i="50" s="1"/>
  <c r="G73" i="50"/>
  <c r="H73" i="50" s="1"/>
  <c r="F73" i="50"/>
  <c r="E73" i="50"/>
  <c r="D73" i="50"/>
  <c r="B73" i="50"/>
  <c r="C73" i="50" s="1"/>
  <c r="E72" i="50"/>
  <c r="D72" i="50"/>
  <c r="G66" i="50"/>
  <c r="H66" i="50" s="1"/>
  <c r="F66" i="50"/>
  <c r="E66" i="50"/>
  <c r="D66" i="50"/>
  <c r="B66" i="50"/>
  <c r="C66" i="50" s="1"/>
  <c r="G65" i="50"/>
  <c r="H65" i="50" s="1"/>
  <c r="F65" i="50"/>
  <c r="E65" i="50"/>
  <c r="D65" i="50"/>
  <c r="B65" i="50"/>
  <c r="C65" i="50" s="1"/>
  <c r="G64" i="50"/>
  <c r="H64" i="50" s="1"/>
  <c r="F64" i="50"/>
  <c r="E64" i="50"/>
  <c r="D64" i="50"/>
  <c r="B64" i="50"/>
  <c r="C64" i="50" s="1"/>
  <c r="G63" i="50"/>
  <c r="H63" i="50" s="1"/>
  <c r="F63" i="50"/>
  <c r="E63" i="50"/>
  <c r="D63" i="50"/>
  <c r="B63" i="50"/>
  <c r="C63" i="50" s="1"/>
  <c r="G62" i="50"/>
  <c r="H62" i="50" s="1"/>
  <c r="F62" i="50"/>
  <c r="E62" i="50"/>
  <c r="D62" i="50"/>
  <c r="B62" i="50"/>
  <c r="C62" i="50" s="1"/>
  <c r="E61" i="50"/>
  <c r="D61" i="50"/>
  <c r="G56" i="50"/>
  <c r="H56" i="50" s="1"/>
  <c r="F56" i="50"/>
  <c r="E56" i="50"/>
  <c r="D56" i="50"/>
  <c r="B56" i="50"/>
  <c r="C56" i="50" s="1"/>
  <c r="G55" i="50"/>
  <c r="H55" i="50" s="1"/>
  <c r="F55" i="50"/>
  <c r="E55" i="50"/>
  <c r="D55" i="50"/>
  <c r="B55" i="50"/>
  <c r="C55" i="50" s="1"/>
  <c r="G54" i="50"/>
  <c r="H54" i="50" s="1"/>
  <c r="F54" i="50"/>
  <c r="E54" i="50"/>
  <c r="D54" i="50"/>
  <c r="B54" i="50"/>
  <c r="C54" i="50" s="1"/>
  <c r="G53" i="50"/>
  <c r="H53" i="50" s="1"/>
  <c r="F53" i="50"/>
  <c r="E53" i="50"/>
  <c r="D53" i="50"/>
  <c r="B53" i="50"/>
  <c r="C53" i="50" s="1"/>
  <c r="G52" i="50"/>
  <c r="H52" i="50" s="1"/>
  <c r="F52" i="50"/>
  <c r="E52" i="50"/>
  <c r="D52" i="50"/>
  <c r="B52" i="50"/>
  <c r="C52" i="50" s="1"/>
  <c r="E51" i="50"/>
  <c r="D51" i="50"/>
  <c r="G46" i="50"/>
  <c r="H46" i="50" s="1"/>
  <c r="F46" i="50"/>
  <c r="E46" i="50"/>
  <c r="D46" i="50"/>
  <c r="B46" i="50"/>
  <c r="C46" i="50" s="1"/>
  <c r="G45" i="50"/>
  <c r="H45" i="50" s="1"/>
  <c r="F45" i="50"/>
  <c r="E45" i="50"/>
  <c r="D45" i="50"/>
  <c r="B45" i="50"/>
  <c r="C45" i="50" s="1"/>
  <c r="G44" i="50"/>
  <c r="H44" i="50" s="1"/>
  <c r="F44" i="50"/>
  <c r="E44" i="50"/>
  <c r="D44" i="50"/>
  <c r="B44" i="50"/>
  <c r="C44" i="50" s="1"/>
  <c r="G43" i="50"/>
  <c r="H43" i="50" s="1"/>
  <c r="F43" i="50"/>
  <c r="E43" i="50"/>
  <c r="D43" i="50"/>
  <c r="B43" i="50"/>
  <c r="C43" i="50" s="1"/>
  <c r="G42" i="50"/>
  <c r="H42" i="50" s="1"/>
  <c r="F42" i="50"/>
  <c r="E42" i="50"/>
  <c r="D42" i="50"/>
  <c r="B42" i="50"/>
  <c r="C42" i="50" s="1"/>
  <c r="E41" i="50"/>
  <c r="D41" i="50"/>
  <c r="G36" i="50"/>
  <c r="H36" i="50" s="1"/>
  <c r="F36" i="50"/>
  <c r="E36" i="50"/>
  <c r="D36" i="50"/>
  <c r="B36" i="50"/>
  <c r="C36" i="50" s="1"/>
  <c r="G35" i="50"/>
  <c r="H35" i="50" s="1"/>
  <c r="F35" i="50"/>
  <c r="E35" i="50"/>
  <c r="D35" i="50"/>
  <c r="B35" i="50"/>
  <c r="C35" i="50" s="1"/>
  <c r="G34" i="50"/>
  <c r="H34" i="50" s="1"/>
  <c r="F34" i="50"/>
  <c r="E34" i="50"/>
  <c r="D34" i="50"/>
  <c r="B34" i="50"/>
  <c r="C34" i="50" s="1"/>
  <c r="G33" i="50"/>
  <c r="H33" i="50" s="1"/>
  <c r="F33" i="50"/>
  <c r="E33" i="50"/>
  <c r="D33" i="50"/>
  <c r="B33" i="50"/>
  <c r="C33" i="50" s="1"/>
  <c r="G32" i="50"/>
  <c r="H32" i="50" s="1"/>
  <c r="F32" i="50"/>
  <c r="E32" i="50"/>
  <c r="D32" i="50"/>
  <c r="B32" i="50"/>
  <c r="C32" i="50" s="1"/>
  <c r="E31" i="50"/>
  <c r="D31" i="50"/>
  <c r="G26" i="50"/>
  <c r="H26" i="50" s="1"/>
  <c r="F26" i="50"/>
  <c r="E26" i="50"/>
  <c r="D26" i="50"/>
  <c r="B26" i="50"/>
  <c r="C26" i="50" s="1"/>
  <c r="G25" i="50"/>
  <c r="H25" i="50" s="1"/>
  <c r="F25" i="50"/>
  <c r="E25" i="50"/>
  <c r="D25" i="50"/>
  <c r="B25" i="50"/>
  <c r="C25" i="50" s="1"/>
  <c r="G24" i="50"/>
  <c r="H24" i="50" s="1"/>
  <c r="F24" i="50"/>
  <c r="E24" i="50"/>
  <c r="D24" i="50"/>
  <c r="B24" i="50"/>
  <c r="C24" i="50" s="1"/>
  <c r="G23" i="50"/>
  <c r="H23" i="50" s="1"/>
  <c r="F23" i="50"/>
  <c r="E23" i="50"/>
  <c r="D23" i="50"/>
  <c r="B23" i="50"/>
  <c r="C23" i="50" s="1"/>
  <c r="G22" i="50"/>
  <c r="H22" i="50" s="1"/>
  <c r="F22" i="50"/>
  <c r="E22" i="50"/>
  <c r="D22" i="50"/>
  <c r="B22" i="50"/>
  <c r="C22" i="50" s="1"/>
  <c r="E21" i="50"/>
  <c r="D21" i="50"/>
  <c r="G16" i="50"/>
  <c r="H16" i="50" s="1"/>
  <c r="F16" i="50"/>
  <c r="E16" i="50"/>
  <c r="D16" i="50"/>
  <c r="B16" i="50"/>
  <c r="C16" i="50" s="1"/>
  <c r="G15" i="50"/>
  <c r="H15" i="50" s="1"/>
  <c r="F15" i="50"/>
  <c r="E15" i="50"/>
  <c r="D15" i="50"/>
  <c r="B15" i="50"/>
  <c r="C15" i="50" s="1"/>
  <c r="G14" i="50"/>
  <c r="H14" i="50" s="1"/>
  <c r="F14" i="50"/>
  <c r="E14" i="50"/>
  <c r="D14" i="50"/>
  <c r="B14" i="50"/>
  <c r="C14" i="50" s="1"/>
  <c r="G13" i="50"/>
  <c r="H13" i="50" s="1"/>
  <c r="F13" i="50"/>
  <c r="E13" i="50"/>
  <c r="D13" i="50"/>
  <c r="B13" i="50"/>
  <c r="C13" i="50" s="1"/>
  <c r="G12" i="50"/>
  <c r="H12" i="50" s="1"/>
  <c r="F12" i="50"/>
  <c r="E12" i="50"/>
  <c r="D12" i="50"/>
  <c r="B12" i="50"/>
  <c r="C12" i="50" s="1"/>
  <c r="E11" i="50"/>
  <c r="D11" i="50"/>
  <c r="G97" i="59"/>
  <c r="H97" i="59" s="1"/>
  <c r="F97" i="59"/>
  <c r="E97" i="59"/>
  <c r="D97" i="59"/>
  <c r="B97" i="59"/>
  <c r="C97" i="59" s="1"/>
  <c r="G96" i="59"/>
  <c r="H96" i="59" s="1"/>
  <c r="F96" i="59"/>
  <c r="E96" i="59"/>
  <c r="D96" i="59"/>
  <c r="B96" i="59"/>
  <c r="C96" i="59" s="1"/>
  <c r="G95" i="59"/>
  <c r="H95" i="59" s="1"/>
  <c r="F95" i="59"/>
  <c r="E95" i="59"/>
  <c r="D95" i="59"/>
  <c r="B95" i="59"/>
  <c r="C95" i="59" s="1"/>
  <c r="G94" i="59"/>
  <c r="H94" i="59" s="1"/>
  <c r="F94" i="59"/>
  <c r="E94" i="59"/>
  <c r="D94" i="59"/>
  <c r="B94" i="59"/>
  <c r="C94" i="59" s="1"/>
  <c r="G93" i="59"/>
  <c r="H93" i="59" s="1"/>
  <c r="F93" i="59"/>
  <c r="E93" i="59"/>
  <c r="D93" i="59"/>
  <c r="B93" i="59"/>
  <c r="C93" i="59" s="1"/>
  <c r="E92" i="59"/>
  <c r="D92" i="59"/>
  <c r="G87" i="59"/>
  <c r="H87" i="59" s="1"/>
  <c r="F87" i="59"/>
  <c r="E87" i="59"/>
  <c r="D87" i="59"/>
  <c r="B87" i="59"/>
  <c r="C87" i="59" s="1"/>
  <c r="G86" i="59"/>
  <c r="H86" i="59" s="1"/>
  <c r="F86" i="59"/>
  <c r="E86" i="59"/>
  <c r="D86" i="59"/>
  <c r="B86" i="59"/>
  <c r="C86" i="59" s="1"/>
  <c r="G85" i="59"/>
  <c r="H85" i="59" s="1"/>
  <c r="F85" i="59"/>
  <c r="E85" i="59"/>
  <c r="D85" i="59"/>
  <c r="B85" i="59"/>
  <c r="C85" i="59" s="1"/>
  <c r="G84" i="59"/>
  <c r="H84" i="59" s="1"/>
  <c r="F84" i="59"/>
  <c r="E84" i="59"/>
  <c r="D84" i="59"/>
  <c r="B84" i="59"/>
  <c r="C84" i="59" s="1"/>
  <c r="G83" i="59"/>
  <c r="H83" i="59" s="1"/>
  <c r="F83" i="59"/>
  <c r="E83" i="59"/>
  <c r="D83" i="59"/>
  <c r="B83" i="59"/>
  <c r="C83" i="59" s="1"/>
  <c r="E82" i="59"/>
  <c r="D82" i="59"/>
  <c r="G77" i="59"/>
  <c r="H77" i="59" s="1"/>
  <c r="F77" i="59"/>
  <c r="E77" i="59"/>
  <c r="D77" i="59"/>
  <c r="B77" i="59"/>
  <c r="C77" i="59" s="1"/>
  <c r="G76" i="59"/>
  <c r="H76" i="59" s="1"/>
  <c r="F76" i="59"/>
  <c r="E76" i="59"/>
  <c r="D76" i="59"/>
  <c r="B76" i="59"/>
  <c r="C76" i="59" s="1"/>
  <c r="G75" i="59"/>
  <c r="H75" i="59" s="1"/>
  <c r="F75" i="59"/>
  <c r="E75" i="59"/>
  <c r="D75" i="59"/>
  <c r="B75" i="59"/>
  <c r="C75" i="59" s="1"/>
  <c r="G74" i="59"/>
  <c r="H74" i="59" s="1"/>
  <c r="F74" i="59"/>
  <c r="E74" i="59"/>
  <c r="D74" i="59"/>
  <c r="B74" i="59"/>
  <c r="C74" i="59" s="1"/>
  <c r="G73" i="59"/>
  <c r="H73" i="59" s="1"/>
  <c r="F73" i="59"/>
  <c r="E73" i="59"/>
  <c r="D73" i="59"/>
  <c r="B73" i="59"/>
  <c r="C73" i="59" s="1"/>
  <c r="E72" i="59"/>
  <c r="D72" i="59"/>
  <c r="G66" i="59"/>
  <c r="H66" i="59" s="1"/>
  <c r="F66" i="59"/>
  <c r="E66" i="59"/>
  <c r="D66" i="59"/>
  <c r="B66" i="59"/>
  <c r="C66" i="59" s="1"/>
  <c r="G65" i="59"/>
  <c r="H65" i="59" s="1"/>
  <c r="F65" i="59"/>
  <c r="E65" i="59"/>
  <c r="D65" i="59"/>
  <c r="B65" i="59"/>
  <c r="C65" i="59" s="1"/>
  <c r="G64" i="59"/>
  <c r="H64" i="59" s="1"/>
  <c r="F64" i="59"/>
  <c r="E64" i="59"/>
  <c r="D64" i="59"/>
  <c r="B64" i="59"/>
  <c r="C64" i="59" s="1"/>
  <c r="G63" i="59"/>
  <c r="H63" i="59" s="1"/>
  <c r="F63" i="59"/>
  <c r="E63" i="59"/>
  <c r="D63" i="59"/>
  <c r="B63" i="59"/>
  <c r="C63" i="59" s="1"/>
  <c r="G62" i="59"/>
  <c r="H62" i="59" s="1"/>
  <c r="F62" i="59"/>
  <c r="E62" i="59"/>
  <c r="D62" i="59"/>
  <c r="B62" i="59"/>
  <c r="C62" i="59" s="1"/>
  <c r="E61" i="59"/>
  <c r="D61" i="59"/>
  <c r="G56" i="59"/>
  <c r="H56" i="59" s="1"/>
  <c r="F56" i="59"/>
  <c r="E56" i="59"/>
  <c r="D56" i="59"/>
  <c r="B56" i="59"/>
  <c r="C56" i="59" s="1"/>
  <c r="G55" i="59"/>
  <c r="H55" i="59" s="1"/>
  <c r="F55" i="59"/>
  <c r="E55" i="59"/>
  <c r="D55" i="59"/>
  <c r="B55" i="59"/>
  <c r="C55" i="59" s="1"/>
  <c r="G54" i="59"/>
  <c r="H54" i="59" s="1"/>
  <c r="F54" i="59"/>
  <c r="E54" i="59"/>
  <c r="D54" i="59"/>
  <c r="B54" i="59"/>
  <c r="C54" i="59" s="1"/>
  <c r="G53" i="59"/>
  <c r="H53" i="59" s="1"/>
  <c r="F53" i="59"/>
  <c r="E53" i="59"/>
  <c r="D53" i="59"/>
  <c r="B53" i="59"/>
  <c r="C53" i="59" s="1"/>
  <c r="G52" i="59"/>
  <c r="H52" i="59" s="1"/>
  <c r="F52" i="59"/>
  <c r="E52" i="59"/>
  <c r="D52" i="59"/>
  <c r="B52" i="59"/>
  <c r="C52" i="59" s="1"/>
  <c r="E51" i="59"/>
  <c r="D51" i="59"/>
  <c r="G46" i="59"/>
  <c r="H46" i="59" s="1"/>
  <c r="F46" i="59"/>
  <c r="E46" i="59"/>
  <c r="D46" i="59"/>
  <c r="B46" i="59"/>
  <c r="C46" i="59" s="1"/>
  <c r="G45" i="59"/>
  <c r="H45" i="59" s="1"/>
  <c r="F45" i="59"/>
  <c r="E45" i="59"/>
  <c r="D45" i="59"/>
  <c r="B45" i="59"/>
  <c r="C45" i="59" s="1"/>
  <c r="G44" i="59"/>
  <c r="H44" i="59" s="1"/>
  <c r="F44" i="59"/>
  <c r="E44" i="59"/>
  <c r="D44" i="59"/>
  <c r="B44" i="59"/>
  <c r="C44" i="59" s="1"/>
  <c r="G43" i="59"/>
  <c r="H43" i="59" s="1"/>
  <c r="F43" i="59"/>
  <c r="E43" i="59"/>
  <c r="D43" i="59"/>
  <c r="B43" i="59"/>
  <c r="C43" i="59" s="1"/>
  <c r="G42" i="59"/>
  <c r="H42" i="59" s="1"/>
  <c r="F42" i="59"/>
  <c r="E42" i="59"/>
  <c r="D42" i="59"/>
  <c r="B42" i="59"/>
  <c r="C42" i="59" s="1"/>
  <c r="E41" i="59"/>
  <c r="D41" i="59"/>
  <c r="G36" i="59"/>
  <c r="H36" i="59" s="1"/>
  <c r="F36" i="59"/>
  <c r="E36" i="59"/>
  <c r="D36" i="59"/>
  <c r="B36" i="59"/>
  <c r="C36" i="59" s="1"/>
  <c r="G35" i="59"/>
  <c r="H35" i="59" s="1"/>
  <c r="F35" i="59"/>
  <c r="E35" i="59"/>
  <c r="D35" i="59"/>
  <c r="B35" i="59"/>
  <c r="C35" i="59" s="1"/>
  <c r="G34" i="59"/>
  <c r="H34" i="59" s="1"/>
  <c r="F34" i="59"/>
  <c r="E34" i="59"/>
  <c r="D34" i="59"/>
  <c r="B34" i="59"/>
  <c r="C34" i="59" s="1"/>
  <c r="G33" i="59"/>
  <c r="H33" i="59" s="1"/>
  <c r="F33" i="59"/>
  <c r="E33" i="59"/>
  <c r="D33" i="59"/>
  <c r="B33" i="59"/>
  <c r="C33" i="59" s="1"/>
  <c r="G32" i="59"/>
  <c r="H32" i="59" s="1"/>
  <c r="F32" i="59"/>
  <c r="E32" i="59"/>
  <c r="D32" i="59"/>
  <c r="B32" i="59"/>
  <c r="C32" i="59" s="1"/>
  <c r="E31" i="59"/>
  <c r="D31" i="59"/>
  <c r="G26" i="59"/>
  <c r="H26" i="59" s="1"/>
  <c r="F26" i="59"/>
  <c r="E26" i="59"/>
  <c r="D26" i="59"/>
  <c r="B26" i="59"/>
  <c r="C26" i="59" s="1"/>
  <c r="G25" i="59"/>
  <c r="H25" i="59" s="1"/>
  <c r="F25" i="59"/>
  <c r="E25" i="59"/>
  <c r="D25" i="59"/>
  <c r="B25" i="59"/>
  <c r="C25" i="59" s="1"/>
  <c r="G24" i="59"/>
  <c r="H24" i="59" s="1"/>
  <c r="F24" i="59"/>
  <c r="E24" i="59"/>
  <c r="D24" i="59"/>
  <c r="B24" i="59"/>
  <c r="C24" i="59" s="1"/>
  <c r="G23" i="59"/>
  <c r="H23" i="59" s="1"/>
  <c r="F23" i="59"/>
  <c r="E23" i="59"/>
  <c r="D23" i="59"/>
  <c r="B23" i="59"/>
  <c r="C23" i="59" s="1"/>
  <c r="G22" i="59"/>
  <c r="H22" i="59" s="1"/>
  <c r="F22" i="59"/>
  <c r="E22" i="59"/>
  <c r="D22" i="59"/>
  <c r="B22" i="59"/>
  <c r="C22" i="59" s="1"/>
  <c r="E21" i="59"/>
  <c r="D21" i="59"/>
  <c r="E11" i="59"/>
  <c r="D11" i="59"/>
  <c r="G16" i="59"/>
  <c r="H16" i="59" s="1"/>
  <c r="F16" i="59"/>
  <c r="E16" i="59"/>
  <c r="D16" i="59"/>
  <c r="B16" i="59"/>
  <c r="C16" i="59" s="1"/>
  <c r="G15" i="59"/>
  <c r="H15" i="59" s="1"/>
  <c r="F15" i="59"/>
  <c r="E15" i="59"/>
  <c r="D15" i="59"/>
  <c r="B15" i="59"/>
  <c r="C15" i="59" s="1"/>
  <c r="G14" i="59"/>
  <c r="H14" i="59" s="1"/>
  <c r="F14" i="59"/>
  <c r="E14" i="59"/>
  <c r="D14" i="59"/>
  <c r="B14" i="59"/>
  <c r="C14" i="59" s="1"/>
  <c r="G13" i="59"/>
  <c r="H13" i="59" s="1"/>
  <c r="F13" i="59"/>
  <c r="E13" i="59"/>
  <c r="D13" i="59"/>
  <c r="B13" i="59"/>
  <c r="C13" i="59" s="1"/>
  <c r="G12" i="59"/>
  <c r="H12" i="59" s="1"/>
  <c r="F12" i="59"/>
  <c r="E12" i="59"/>
  <c r="D12" i="59"/>
  <c r="B12" i="59"/>
  <c r="C12" i="59" s="1"/>
  <c r="G40" i="51"/>
  <c r="H40" i="51" s="1"/>
  <c r="F40" i="51"/>
  <c r="E40" i="51"/>
  <c r="D40" i="51"/>
  <c r="B40" i="51"/>
  <c r="C40" i="51" s="1"/>
  <c r="G39" i="51"/>
  <c r="H39" i="51" s="1"/>
  <c r="F39" i="51"/>
  <c r="E39" i="51"/>
  <c r="D39" i="51"/>
  <c r="B39" i="51"/>
  <c r="C39" i="51" s="1"/>
  <c r="G38" i="51"/>
  <c r="H38" i="51" s="1"/>
  <c r="F38" i="51"/>
  <c r="E38" i="51"/>
  <c r="D38" i="51"/>
  <c r="B38" i="51"/>
  <c r="C38" i="51" s="1"/>
  <c r="G37" i="51"/>
  <c r="H37" i="51" s="1"/>
  <c r="F37" i="51"/>
  <c r="E37" i="51"/>
  <c r="D37" i="51"/>
  <c r="B37" i="51"/>
  <c r="C37" i="51" s="1"/>
  <c r="E36" i="51"/>
  <c r="D36" i="51"/>
  <c r="G33" i="51"/>
  <c r="H33" i="51" s="1"/>
  <c r="F33" i="51"/>
  <c r="E33" i="51"/>
  <c r="D33" i="51"/>
  <c r="B33" i="51"/>
  <c r="C33" i="51" s="1"/>
  <c r="G32" i="51"/>
  <c r="H32" i="51" s="1"/>
  <c r="F32" i="51"/>
  <c r="E32" i="51"/>
  <c r="D32" i="51"/>
  <c r="B32" i="51"/>
  <c r="C32" i="51" s="1"/>
  <c r="G31" i="51"/>
  <c r="H31" i="51" s="1"/>
  <c r="F31" i="51"/>
  <c r="E31" i="51"/>
  <c r="D31" i="51"/>
  <c r="B31" i="51"/>
  <c r="C31" i="51" s="1"/>
  <c r="G30" i="51"/>
  <c r="H30" i="51" s="1"/>
  <c r="F30" i="51"/>
  <c r="E30" i="51"/>
  <c r="D30" i="51"/>
  <c r="B30" i="51"/>
  <c r="C30" i="51" s="1"/>
  <c r="E29" i="51"/>
  <c r="D29" i="51"/>
  <c r="G23" i="51"/>
  <c r="H23" i="51" s="1"/>
  <c r="F23" i="51"/>
  <c r="E23" i="51"/>
  <c r="D23" i="51"/>
  <c r="B23" i="51"/>
  <c r="C23" i="51" s="1"/>
  <c r="G22" i="51"/>
  <c r="H22" i="51" s="1"/>
  <c r="F22" i="51"/>
  <c r="E22" i="51"/>
  <c r="D22" i="51"/>
  <c r="B22" i="51"/>
  <c r="C22" i="51" s="1"/>
  <c r="G21" i="51"/>
  <c r="H21" i="51" s="1"/>
  <c r="F21" i="51"/>
  <c r="E21" i="51"/>
  <c r="D21" i="51"/>
  <c r="B21" i="51"/>
  <c r="C21" i="51" s="1"/>
  <c r="G20" i="51"/>
  <c r="H20" i="51" s="1"/>
  <c r="F20" i="51"/>
  <c r="E20" i="51"/>
  <c r="D20" i="51"/>
  <c r="B20" i="51"/>
  <c r="C20" i="51" s="1"/>
  <c r="E19" i="51"/>
  <c r="D19" i="51"/>
  <c r="E12" i="51"/>
  <c r="D12" i="51"/>
  <c r="G16" i="51"/>
  <c r="H16" i="51" s="1"/>
  <c r="F16" i="51"/>
  <c r="E16" i="51"/>
  <c r="D16" i="51"/>
  <c r="B16" i="51"/>
  <c r="C16" i="51" s="1"/>
  <c r="G15" i="51"/>
  <c r="H15" i="51" s="1"/>
  <c r="F15" i="51"/>
  <c r="E15" i="51"/>
  <c r="D15" i="51"/>
  <c r="B15" i="51"/>
  <c r="C15" i="51" s="1"/>
  <c r="G14" i="51"/>
  <c r="H14" i="51" s="1"/>
  <c r="F14" i="51"/>
  <c r="E14" i="51"/>
  <c r="D14" i="51"/>
  <c r="B14" i="51"/>
  <c r="C14" i="51" s="1"/>
  <c r="G13" i="51"/>
  <c r="H13" i="51" s="1"/>
  <c r="F13" i="51"/>
  <c r="E13" i="51"/>
  <c r="D13" i="51"/>
  <c r="B13" i="51"/>
  <c r="C13" i="51" s="1"/>
  <c r="G97" i="3"/>
  <c r="H97" i="3" s="1"/>
  <c r="F97" i="3"/>
  <c r="E97" i="3"/>
  <c r="D97" i="3"/>
  <c r="B97" i="3"/>
  <c r="C97" i="3" s="1"/>
  <c r="G96" i="3"/>
  <c r="H96" i="3" s="1"/>
  <c r="F96" i="3"/>
  <c r="E96" i="3"/>
  <c r="D96" i="3"/>
  <c r="B96" i="3"/>
  <c r="C96" i="3" s="1"/>
  <c r="G95" i="3"/>
  <c r="H95" i="3" s="1"/>
  <c r="F95" i="3"/>
  <c r="E95" i="3"/>
  <c r="D95" i="3"/>
  <c r="B95" i="3"/>
  <c r="C95" i="3" s="1"/>
  <c r="G94" i="3"/>
  <c r="H94" i="3" s="1"/>
  <c r="F94" i="3"/>
  <c r="E94" i="3"/>
  <c r="D94" i="3"/>
  <c r="B94" i="3"/>
  <c r="C94" i="3" s="1"/>
  <c r="G93" i="3"/>
  <c r="H93" i="3" s="1"/>
  <c r="F93" i="3"/>
  <c r="E93" i="3"/>
  <c r="D93" i="3"/>
  <c r="B93" i="3"/>
  <c r="C93" i="3" s="1"/>
  <c r="G87" i="3"/>
  <c r="H87" i="3" s="1"/>
  <c r="F87" i="3"/>
  <c r="E87" i="3"/>
  <c r="D87" i="3"/>
  <c r="B87" i="3"/>
  <c r="C87" i="3" s="1"/>
  <c r="G86" i="3"/>
  <c r="H86" i="3" s="1"/>
  <c r="F86" i="3"/>
  <c r="E86" i="3"/>
  <c r="D86" i="3"/>
  <c r="B86" i="3"/>
  <c r="C86" i="3" s="1"/>
  <c r="G85" i="3"/>
  <c r="H85" i="3" s="1"/>
  <c r="F85" i="3"/>
  <c r="E85" i="3"/>
  <c r="D85" i="3"/>
  <c r="B85" i="3"/>
  <c r="C85" i="3" s="1"/>
  <c r="G84" i="3"/>
  <c r="H84" i="3" s="1"/>
  <c r="F84" i="3"/>
  <c r="E84" i="3"/>
  <c r="D84" i="3"/>
  <c r="B84" i="3"/>
  <c r="C84" i="3" s="1"/>
  <c r="G83" i="3"/>
  <c r="H83" i="3" s="1"/>
  <c r="F83" i="3"/>
  <c r="E83" i="3"/>
  <c r="D83" i="3"/>
  <c r="B83" i="3"/>
  <c r="C83" i="3" s="1"/>
  <c r="G77" i="3"/>
  <c r="H77" i="3" s="1"/>
  <c r="F77" i="3"/>
  <c r="E77" i="3"/>
  <c r="D77" i="3"/>
  <c r="B77" i="3"/>
  <c r="C77" i="3" s="1"/>
  <c r="G76" i="3"/>
  <c r="H76" i="3" s="1"/>
  <c r="F76" i="3"/>
  <c r="E76" i="3"/>
  <c r="D76" i="3"/>
  <c r="B76" i="3"/>
  <c r="C76" i="3" s="1"/>
  <c r="G75" i="3"/>
  <c r="H75" i="3" s="1"/>
  <c r="F75" i="3"/>
  <c r="E75" i="3"/>
  <c r="D75" i="3"/>
  <c r="B75" i="3"/>
  <c r="C75" i="3" s="1"/>
  <c r="G74" i="3"/>
  <c r="H74" i="3" s="1"/>
  <c r="F74" i="3"/>
  <c r="E74" i="3"/>
  <c r="D74" i="3"/>
  <c r="B74" i="3"/>
  <c r="C74" i="3" s="1"/>
  <c r="G73" i="3"/>
  <c r="H73" i="3" s="1"/>
  <c r="F73" i="3"/>
  <c r="E73" i="3"/>
  <c r="D73" i="3"/>
  <c r="B73" i="3"/>
  <c r="C73" i="3" s="1"/>
  <c r="G66" i="3"/>
  <c r="H66" i="3" s="1"/>
  <c r="F66" i="3"/>
  <c r="E66" i="3"/>
  <c r="D66" i="3"/>
  <c r="B66" i="3"/>
  <c r="C66" i="3" s="1"/>
  <c r="G65" i="3"/>
  <c r="H65" i="3" s="1"/>
  <c r="F65" i="3"/>
  <c r="E65" i="3"/>
  <c r="D65" i="3"/>
  <c r="B65" i="3"/>
  <c r="C65" i="3" s="1"/>
  <c r="G64" i="3"/>
  <c r="H64" i="3" s="1"/>
  <c r="F64" i="3"/>
  <c r="E64" i="3"/>
  <c r="D64" i="3"/>
  <c r="B64" i="3"/>
  <c r="C64" i="3" s="1"/>
  <c r="G63" i="3"/>
  <c r="H63" i="3" s="1"/>
  <c r="F63" i="3"/>
  <c r="E63" i="3"/>
  <c r="D63" i="3"/>
  <c r="B63" i="3"/>
  <c r="C63" i="3" s="1"/>
  <c r="G62" i="3"/>
  <c r="H62" i="3" s="1"/>
  <c r="F62" i="3"/>
  <c r="E62" i="3"/>
  <c r="D62" i="3"/>
  <c r="B62" i="3"/>
  <c r="C62" i="3" s="1"/>
  <c r="G56" i="3"/>
  <c r="H56" i="3" s="1"/>
  <c r="F56" i="3"/>
  <c r="E56" i="3"/>
  <c r="D56" i="3"/>
  <c r="B56" i="3"/>
  <c r="C56" i="3" s="1"/>
  <c r="G55" i="3"/>
  <c r="H55" i="3" s="1"/>
  <c r="F55" i="3"/>
  <c r="E55" i="3"/>
  <c r="D55" i="3"/>
  <c r="B55" i="3"/>
  <c r="C55" i="3" s="1"/>
  <c r="G54" i="3"/>
  <c r="H54" i="3" s="1"/>
  <c r="F54" i="3"/>
  <c r="E54" i="3"/>
  <c r="D54" i="3"/>
  <c r="B54" i="3"/>
  <c r="C54" i="3" s="1"/>
  <c r="G53" i="3"/>
  <c r="H53" i="3" s="1"/>
  <c r="F53" i="3"/>
  <c r="E53" i="3"/>
  <c r="D53" i="3"/>
  <c r="B53" i="3"/>
  <c r="C53" i="3" s="1"/>
  <c r="G52" i="3"/>
  <c r="H52" i="3" s="1"/>
  <c r="F52" i="3"/>
  <c r="E52" i="3"/>
  <c r="D52" i="3"/>
  <c r="B52" i="3"/>
  <c r="C52" i="3" s="1"/>
  <c r="G46" i="3"/>
  <c r="H46" i="3" s="1"/>
  <c r="F46" i="3"/>
  <c r="E46" i="3"/>
  <c r="D46" i="3"/>
  <c r="B46" i="3"/>
  <c r="C46" i="3" s="1"/>
  <c r="G45" i="3"/>
  <c r="H45" i="3" s="1"/>
  <c r="F45" i="3"/>
  <c r="E45" i="3"/>
  <c r="D45" i="3"/>
  <c r="B45" i="3"/>
  <c r="C45" i="3" s="1"/>
  <c r="G44" i="3"/>
  <c r="H44" i="3" s="1"/>
  <c r="F44" i="3"/>
  <c r="E44" i="3"/>
  <c r="D44" i="3"/>
  <c r="B44" i="3"/>
  <c r="C44" i="3" s="1"/>
  <c r="G43" i="3"/>
  <c r="H43" i="3" s="1"/>
  <c r="F43" i="3"/>
  <c r="E43" i="3"/>
  <c r="D43" i="3"/>
  <c r="B43" i="3"/>
  <c r="C43" i="3" s="1"/>
  <c r="G42" i="3"/>
  <c r="H42" i="3" s="1"/>
  <c r="F42" i="3"/>
  <c r="E42" i="3"/>
  <c r="D42" i="3"/>
  <c r="B42" i="3"/>
  <c r="C42" i="3" s="1"/>
  <c r="G36" i="3"/>
  <c r="H36" i="3" s="1"/>
  <c r="F36" i="3"/>
  <c r="E36" i="3"/>
  <c r="D36" i="3"/>
  <c r="B36" i="3"/>
  <c r="C36" i="3" s="1"/>
  <c r="G35" i="3"/>
  <c r="H35" i="3" s="1"/>
  <c r="F35" i="3"/>
  <c r="E35" i="3"/>
  <c r="D35" i="3"/>
  <c r="B35" i="3"/>
  <c r="C35" i="3" s="1"/>
  <c r="G34" i="3"/>
  <c r="H34" i="3" s="1"/>
  <c r="F34" i="3"/>
  <c r="E34" i="3"/>
  <c r="D34" i="3"/>
  <c r="B34" i="3"/>
  <c r="C34" i="3" s="1"/>
  <c r="G33" i="3"/>
  <c r="H33" i="3" s="1"/>
  <c r="F33" i="3"/>
  <c r="E33" i="3"/>
  <c r="D33" i="3"/>
  <c r="B33" i="3"/>
  <c r="C33" i="3" s="1"/>
  <c r="G32" i="3"/>
  <c r="H32" i="3" s="1"/>
  <c r="F32" i="3"/>
  <c r="E32" i="3"/>
  <c r="D32" i="3"/>
  <c r="B32" i="3"/>
  <c r="C32" i="3" s="1"/>
  <c r="G26" i="3"/>
  <c r="H26" i="3" s="1"/>
  <c r="F26" i="3"/>
  <c r="E26" i="3"/>
  <c r="D26" i="3"/>
  <c r="B26" i="3"/>
  <c r="C26" i="3" s="1"/>
  <c r="G25" i="3"/>
  <c r="H25" i="3" s="1"/>
  <c r="F25" i="3"/>
  <c r="E25" i="3"/>
  <c r="D25" i="3"/>
  <c r="B25" i="3"/>
  <c r="C25" i="3" s="1"/>
  <c r="G24" i="3"/>
  <c r="H24" i="3" s="1"/>
  <c r="F24" i="3"/>
  <c r="E24" i="3"/>
  <c r="D24" i="3"/>
  <c r="B24" i="3"/>
  <c r="C24" i="3" s="1"/>
  <c r="G23" i="3"/>
  <c r="H23" i="3" s="1"/>
  <c r="F23" i="3"/>
  <c r="E23" i="3"/>
  <c r="D23" i="3"/>
  <c r="B23" i="3"/>
  <c r="C23" i="3" s="1"/>
  <c r="G22" i="3"/>
  <c r="H22" i="3" s="1"/>
  <c r="F22" i="3"/>
  <c r="E22" i="3"/>
  <c r="D22" i="3"/>
  <c r="B22" i="3"/>
  <c r="C22" i="3" s="1"/>
  <c r="G16" i="3"/>
  <c r="H16" i="3" s="1"/>
  <c r="F16" i="3"/>
  <c r="E16" i="3"/>
  <c r="D16" i="3"/>
  <c r="B16" i="3"/>
  <c r="C16" i="3" s="1"/>
  <c r="G15" i="3"/>
  <c r="H15" i="3" s="1"/>
  <c r="F15" i="3"/>
  <c r="E15" i="3"/>
  <c r="D15" i="3"/>
  <c r="B15" i="3"/>
  <c r="C15" i="3" s="1"/>
  <c r="G14" i="3"/>
  <c r="H14" i="3" s="1"/>
  <c r="F14" i="3"/>
  <c r="E14" i="3"/>
  <c r="D14" i="3"/>
  <c r="B14" i="3"/>
  <c r="C14" i="3" s="1"/>
  <c r="G13" i="3"/>
  <c r="H13" i="3" s="1"/>
  <c r="F13" i="3"/>
  <c r="E13" i="3"/>
  <c r="B13" i="3"/>
  <c r="C13" i="3" s="1"/>
  <c r="G12" i="3"/>
  <c r="F12" i="3"/>
  <c r="E12" i="3"/>
  <c r="D12" i="3"/>
  <c r="D92" i="3"/>
  <c r="D82" i="3"/>
  <c r="D72" i="3"/>
  <c r="D61" i="3"/>
  <c r="D51" i="3"/>
  <c r="D41" i="3"/>
  <c r="D31" i="3"/>
  <c r="D21" i="3"/>
  <c r="D11" i="3"/>
  <c r="E92" i="3"/>
  <c r="E82" i="3"/>
  <c r="E72" i="3"/>
  <c r="E61" i="3"/>
  <c r="E51" i="3"/>
  <c r="E41" i="3"/>
  <c r="E31" i="3"/>
  <c r="E21" i="3"/>
  <c r="E11" i="3"/>
  <c r="A3" i="65" l="1"/>
  <c r="A2" i="65"/>
  <c r="A3" i="1"/>
  <c r="A2" i="1"/>
  <c r="A1" i="67" l="1"/>
  <c r="C5" i="62" l="1"/>
  <c r="C5" i="64"/>
  <c r="C5" i="58"/>
  <c r="C5" i="57"/>
  <c r="C5" i="63"/>
  <c r="C5" i="56"/>
  <c r="C5" i="55"/>
  <c r="C9" i="51" l="1"/>
  <c r="C26" i="51"/>
  <c r="C28" i="58"/>
  <c r="C9" i="58"/>
  <c r="D13" i="58"/>
  <c r="B13" i="58"/>
  <c r="C13" i="58" s="1"/>
  <c r="C9" i="56"/>
  <c r="C24" i="56"/>
  <c r="B12" i="55" l="1"/>
  <c r="C12" i="55" l="1"/>
  <c r="C10" i="65"/>
  <c r="A1" i="65"/>
  <c r="C9" i="67"/>
  <c r="H12" i="3" l="1"/>
  <c r="B12" i="3"/>
  <c r="C12" i="3" s="1"/>
  <c r="C28" i="53" l="1"/>
  <c r="C9" i="53"/>
  <c r="C9" i="64" l="1"/>
  <c r="A3" i="64"/>
  <c r="A2" i="64"/>
  <c r="C9" i="63"/>
  <c r="A3" i="63"/>
  <c r="A2" i="63"/>
  <c r="C9" i="62" l="1"/>
  <c r="C9" i="57"/>
  <c r="C9" i="55"/>
  <c r="C90" i="54"/>
  <c r="C80" i="54"/>
  <c r="C70" i="54"/>
  <c r="C59" i="54"/>
  <c r="C49" i="54"/>
  <c r="C39" i="54"/>
  <c r="C29" i="54"/>
  <c r="C19" i="54"/>
  <c r="C9" i="54"/>
  <c r="C90" i="52"/>
  <c r="C80" i="52"/>
  <c r="C70" i="52"/>
  <c r="C59" i="52"/>
  <c r="C49" i="52"/>
  <c r="C39" i="52"/>
  <c r="C29" i="52"/>
  <c r="C19" i="52"/>
  <c r="C9" i="52"/>
  <c r="C90" i="50"/>
  <c r="C80" i="50"/>
  <c r="C70" i="50"/>
  <c r="C59" i="50"/>
  <c r="C49" i="50"/>
  <c r="C39" i="50"/>
  <c r="C29" i="50"/>
  <c r="C19" i="50"/>
  <c r="C9" i="50"/>
  <c r="C9" i="59"/>
  <c r="C90" i="59"/>
  <c r="C80" i="59"/>
  <c r="C70" i="59"/>
  <c r="C59" i="59"/>
  <c r="C49" i="59"/>
  <c r="C39" i="59"/>
  <c r="C29" i="59"/>
  <c r="C19" i="59"/>
  <c r="C90" i="3" l="1"/>
  <c r="C80" i="3"/>
  <c r="C70" i="3"/>
  <c r="C59" i="3"/>
  <c r="C49" i="3"/>
  <c r="C39" i="3"/>
  <c r="C29" i="3"/>
  <c r="C19" i="3"/>
  <c r="C9" i="3"/>
  <c r="A3" i="62"/>
  <c r="A2" i="62"/>
  <c r="C5" i="59"/>
  <c r="A3" i="59"/>
  <c r="A2" i="59"/>
  <c r="A3" i="58"/>
  <c r="A2" i="58"/>
  <c r="A3" i="57"/>
  <c r="A2" i="57"/>
  <c r="A3" i="56"/>
  <c r="A2" i="56"/>
  <c r="A3" i="55"/>
  <c r="A2" i="55"/>
  <c r="C5" i="54"/>
  <c r="A3" i="54"/>
  <c r="A2" i="54"/>
  <c r="C5" i="53"/>
  <c r="A3" i="53"/>
  <c r="A2" i="53"/>
  <c r="C5" i="52"/>
  <c r="A3" i="52"/>
  <c r="A2" i="52"/>
  <c r="C5" i="51"/>
  <c r="A3" i="51"/>
  <c r="A2" i="51"/>
  <c r="C5" i="50"/>
  <c r="A3" i="50"/>
  <c r="A2" i="50"/>
  <c r="A3" i="3" l="1"/>
  <c r="A2" i="3"/>
  <c r="A1" i="1"/>
  <c r="A1" i="64" l="1"/>
  <c r="A1" i="63"/>
  <c r="A1" i="62"/>
  <c r="A1" i="59"/>
  <c r="A1" i="58"/>
  <c r="A1" i="57"/>
  <c r="A1" i="56"/>
  <c r="A1" i="54"/>
  <c r="A1" i="51"/>
  <c r="A1" i="50"/>
  <c r="A1" i="55"/>
  <c r="A1" i="53"/>
  <c r="A1" i="52"/>
  <c r="A1" i="3"/>
  <c r="C5" i="3"/>
</calcChain>
</file>

<file path=xl/sharedStrings.xml><?xml version="1.0" encoding="utf-8"?>
<sst xmlns="http://schemas.openxmlformats.org/spreadsheetml/2006/main" count="778" uniqueCount="81">
  <si>
    <t>CLUB</t>
  </si>
  <si>
    <t>LICENCE</t>
  </si>
  <si>
    <t>N°</t>
  </si>
  <si>
    <t>SEXE</t>
  </si>
  <si>
    <t>H</t>
  </si>
  <si>
    <t>Catégories</t>
  </si>
  <si>
    <t>Sexe</t>
  </si>
  <si>
    <t>ÉPREUVE</t>
  </si>
  <si>
    <t>NOM / Prénom</t>
  </si>
  <si>
    <t>Oui</t>
  </si>
  <si>
    <t>Non</t>
  </si>
  <si>
    <t>Coureurs engagés</t>
  </si>
  <si>
    <t>Position</t>
  </si>
  <si>
    <t>TOTAL ENGAGÉS</t>
  </si>
  <si>
    <t>Equipes - Américaine</t>
  </si>
  <si>
    <t>Equipes - Poursuite Eq.</t>
  </si>
  <si>
    <t>RÉCAPITULATIF</t>
  </si>
  <si>
    <t>par ordre alphabétique</t>
  </si>
  <si>
    <t>UCI ID</t>
  </si>
  <si>
    <t>Masters 9 (70 et +)</t>
  </si>
  <si>
    <t>CLUB/ COMITE REGIONAL</t>
  </si>
  <si>
    <t>CLUB / COMITÉ</t>
  </si>
  <si>
    <r>
      <rPr>
        <b/>
        <sz val="9"/>
        <color theme="1"/>
        <rFont val="Arial Black"/>
        <family val="2"/>
      </rPr>
      <t xml:space="preserve">HOMMES </t>
    </r>
    <r>
      <rPr>
        <sz val="9"/>
        <color theme="1"/>
        <rFont val="Arial"/>
        <family val="2"/>
      </rPr>
      <t>: VITESSE INDIVIDUELLE</t>
    </r>
  </si>
  <si>
    <t>CATEGORIE</t>
  </si>
  <si>
    <t>Masters 1 (30 - 34 ans)</t>
  </si>
  <si>
    <t>Masters 2 (35 - 39 ans)</t>
  </si>
  <si>
    <t>Masters 3 (40 - 44 ans)</t>
  </si>
  <si>
    <t>Masters 4 (45 - 49 ans)</t>
  </si>
  <si>
    <t>Masters 5 (50 - 54 ans)</t>
  </si>
  <si>
    <t>Masters 6 (55 - 59 ans)</t>
  </si>
  <si>
    <t>Masters 7 (60 - 64 ans)</t>
  </si>
  <si>
    <t>Masters 8 (65 - 69 ans)</t>
  </si>
  <si>
    <t>Masters 9 (70 ans et +)</t>
  </si>
  <si>
    <r>
      <rPr>
        <b/>
        <sz val="9"/>
        <color theme="1"/>
        <rFont val="Arial Black"/>
        <family val="2"/>
      </rPr>
      <t xml:space="preserve">HOMMES </t>
    </r>
    <r>
      <rPr>
        <sz val="9"/>
        <color theme="1"/>
        <rFont val="Arial"/>
        <family val="2"/>
      </rPr>
      <t>: VITESSE PAR EQUIPES</t>
    </r>
  </si>
  <si>
    <t>Masters 30 - 49 ans</t>
  </si>
  <si>
    <t>EQUIPE 1</t>
  </si>
  <si>
    <t>EQUIPE 2</t>
  </si>
  <si>
    <t>Masters 50 ans et +</t>
  </si>
  <si>
    <r>
      <rPr>
        <b/>
        <sz val="9"/>
        <color theme="1"/>
        <rFont val="Arial Black"/>
        <family val="2"/>
      </rPr>
      <t xml:space="preserve">HOMMES </t>
    </r>
    <r>
      <rPr>
        <sz val="9"/>
        <color theme="1"/>
        <rFont val="Arial"/>
        <family val="2"/>
      </rPr>
      <t>: POURSUITE INDIVIDUELLE</t>
    </r>
  </si>
  <si>
    <r>
      <rPr>
        <b/>
        <sz val="9"/>
        <color theme="1"/>
        <rFont val="Arial Black"/>
        <family val="2"/>
      </rPr>
      <t xml:space="preserve">HOMMES </t>
    </r>
    <r>
      <rPr>
        <sz val="9"/>
        <color theme="1"/>
        <rFont val="Arial"/>
        <family val="2"/>
      </rPr>
      <t>: SCRATCH</t>
    </r>
  </si>
  <si>
    <r>
      <rPr>
        <b/>
        <sz val="9"/>
        <color theme="1"/>
        <rFont val="Arial Black"/>
        <family val="2"/>
      </rPr>
      <t xml:space="preserve">HOMMES </t>
    </r>
    <r>
      <rPr>
        <sz val="9"/>
        <color theme="1"/>
        <rFont val="Arial"/>
        <family val="2"/>
      </rPr>
      <t>: POURSUITE PAR EQUIPES</t>
    </r>
  </si>
  <si>
    <t xml:space="preserve">Masters </t>
  </si>
  <si>
    <r>
      <rPr>
        <b/>
        <sz val="9"/>
        <color theme="1"/>
        <rFont val="Arial Black"/>
        <family val="2"/>
      </rPr>
      <t xml:space="preserve">HOMMES </t>
    </r>
    <r>
      <rPr>
        <sz val="9"/>
        <color theme="1"/>
        <rFont val="Arial"/>
        <family val="2"/>
      </rPr>
      <t>: KM</t>
    </r>
  </si>
  <si>
    <r>
      <rPr>
        <b/>
        <sz val="9"/>
        <color theme="1"/>
        <rFont val="Arial Black"/>
        <family val="2"/>
      </rPr>
      <t xml:space="preserve">HOMMES </t>
    </r>
    <r>
      <rPr>
        <sz val="9"/>
        <color theme="1"/>
        <rFont val="Arial"/>
        <family val="2"/>
      </rPr>
      <t>: COURSE AUX POINTS</t>
    </r>
  </si>
  <si>
    <t>F</t>
  </si>
  <si>
    <t>Date de Naissance ../../….</t>
  </si>
  <si>
    <t>Masters 1 (30-34 ans)</t>
  </si>
  <si>
    <t>Masters 2 (35-39 ans)</t>
  </si>
  <si>
    <t>Masters 3 (40-44 ans)</t>
  </si>
  <si>
    <t>Masters 4 (45-49 ans)</t>
  </si>
  <si>
    <t>Masters 5 (50-54 ans)</t>
  </si>
  <si>
    <t>Masters 6 (55-59 ans)</t>
  </si>
  <si>
    <t>Masters 7 (60-64 ans)</t>
  </si>
  <si>
    <t>Masters 8 (65-69 ans)</t>
  </si>
  <si>
    <t>Titulaire</t>
  </si>
  <si>
    <t>Remplaçant</t>
  </si>
  <si>
    <t>POSITION</t>
  </si>
  <si>
    <r>
      <rPr>
        <b/>
        <sz val="9"/>
        <color theme="1"/>
        <rFont val="Arial Black"/>
        <family val="2"/>
      </rPr>
      <t xml:space="preserve">FEMMES </t>
    </r>
    <r>
      <rPr>
        <sz val="9"/>
        <color theme="1"/>
        <rFont val="Arial"/>
        <family val="2"/>
      </rPr>
      <t>: VITESSE INDIVIDUELLE</t>
    </r>
  </si>
  <si>
    <r>
      <rPr>
        <b/>
        <sz val="9"/>
        <color theme="1"/>
        <rFont val="Arial Black"/>
        <family val="2"/>
      </rPr>
      <t xml:space="preserve">FEMMES </t>
    </r>
    <r>
      <rPr>
        <sz val="9"/>
        <color theme="1"/>
        <rFont val="Arial"/>
        <family val="2"/>
      </rPr>
      <t>: VITESSE PAR EQUIPES</t>
    </r>
  </si>
  <si>
    <r>
      <rPr>
        <b/>
        <sz val="9"/>
        <color theme="1"/>
        <rFont val="Arial Black"/>
        <family val="2"/>
      </rPr>
      <t xml:space="preserve">FEMMES </t>
    </r>
    <r>
      <rPr>
        <sz val="9"/>
        <color theme="1"/>
        <rFont val="Arial"/>
        <family val="2"/>
      </rPr>
      <t>: 500m</t>
    </r>
  </si>
  <si>
    <r>
      <rPr>
        <b/>
        <sz val="9"/>
        <color theme="1"/>
        <rFont val="Arial Black"/>
        <family val="2"/>
      </rPr>
      <t xml:space="preserve">FEMMES </t>
    </r>
    <r>
      <rPr>
        <sz val="9"/>
        <color theme="1"/>
        <rFont val="Arial"/>
        <family val="2"/>
      </rPr>
      <t>: POURSUITE INDIVIDUELLE</t>
    </r>
  </si>
  <si>
    <r>
      <rPr>
        <b/>
        <sz val="9"/>
        <color theme="1"/>
        <rFont val="Arial Black"/>
        <family val="2"/>
      </rPr>
      <t xml:space="preserve">FEMMES </t>
    </r>
    <r>
      <rPr>
        <sz val="9"/>
        <color theme="1"/>
        <rFont val="Arial"/>
        <family val="2"/>
      </rPr>
      <t>: POURSUITE PAR EQUIPES</t>
    </r>
  </si>
  <si>
    <r>
      <rPr>
        <b/>
        <sz val="9"/>
        <color theme="1"/>
        <rFont val="Arial Black"/>
        <family val="2"/>
      </rPr>
      <t xml:space="preserve">FEMMES </t>
    </r>
    <r>
      <rPr>
        <sz val="9"/>
        <color theme="1"/>
        <rFont val="Arial"/>
        <family val="2"/>
      </rPr>
      <t>: SCRATCH</t>
    </r>
  </si>
  <si>
    <r>
      <rPr>
        <b/>
        <sz val="9"/>
        <color theme="1"/>
        <rFont val="Arial Black"/>
        <family val="2"/>
      </rPr>
      <t xml:space="preserve">FEMMES </t>
    </r>
    <r>
      <rPr>
        <sz val="9"/>
        <color theme="1"/>
        <rFont val="Arial"/>
        <family val="2"/>
      </rPr>
      <t>: COURSE AUX POINTS</t>
    </r>
  </si>
  <si>
    <t>TOUTES ÉPREUVES CONFONDUES HOMMES</t>
  </si>
  <si>
    <t>TOUTES ÉPREUVES CONFONDUES FEMMES</t>
  </si>
  <si>
    <t>* 1 Encadrant pour l'inscription de 1 à 3 coureurs
* 2 Encadrants pour l'inscription de 4 à 7 coureurs
* 3 Encadrants pour l'inscription de plus de 7 coureurs</t>
  </si>
  <si>
    <t>N° LICENCE</t>
  </si>
  <si>
    <t>DEMANDE BADGES ENCADREMENT</t>
  </si>
  <si>
    <t>Vélodrome du CREPS  - BOURGES (CENTRE-VAL DE LOIRE)</t>
  </si>
  <si>
    <t>MASTERS PISTE 2020</t>
  </si>
  <si>
    <t>Pour accéder en centre piste, les accompagnateurs devront être licenciés à la FFC et complétés dans le tableau ci-dessus</t>
  </si>
  <si>
    <t>CATÉGORIE D'AGE</t>
  </si>
  <si>
    <t>CATEGORIE DE LICENCE</t>
  </si>
  <si>
    <t>Catégorie de Licence</t>
  </si>
  <si>
    <t>1ère Cat.</t>
  </si>
  <si>
    <t>2ème Cat.</t>
  </si>
  <si>
    <t>3ème Cat.</t>
  </si>
  <si>
    <t>Pass' Open</t>
  </si>
  <si>
    <t>Pass' Cyclisme</t>
  </si>
  <si>
    <t>Encadrement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</si>
</sst>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b/>
      <sz val="9"/>
      <color theme="0"/>
      <name val="Arial"/>
      <family val="2"/>
    </font>
    <font>
      <b/>
      <sz val="9"/>
      <color theme="0"/>
      <name val="Arial Black"/>
      <family val="2"/>
    </font>
    <font>
      <sz val="9"/>
      <color theme="1"/>
      <name val="Arial Black"/>
      <family val="2"/>
    </font>
    <font>
      <b/>
      <sz val="9"/>
      <color theme="1"/>
      <name val="Arial Black"/>
      <family val="2"/>
    </font>
    <font>
      <sz val="9"/>
      <color rgb="FFFF2525"/>
      <name val="Arial Black"/>
      <family val="2"/>
    </font>
    <font>
      <b/>
      <sz val="22"/>
      <name val="Arial Black"/>
      <family val="2"/>
    </font>
    <font>
      <u/>
      <sz val="14"/>
      <color theme="1"/>
      <name val="Arial Black"/>
      <family val="2"/>
    </font>
    <font>
      <sz val="18"/>
      <color theme="1"/>
      <name val="Arial Black"/>
      <family val="2"/>
    </font>
    <font>
      <b/>
      <sz val="18"/>
      <name val="Arial Black"/>
      <family val="2"/>
    </font>
    <font>
      <b/>
      <sz val="18"/>
      <name val="Arial"/>
      <family val="2"/>
    </font>
    <font>
      <b/>
      <sz val="9"/>
      <name val="Arial"/>
      <family val="2"/>
    </font>
    <font>
      <b/>
      <sz val="9"/>
      <color rgb="FFFF0000"/>
      <name val="Arial Black"/>
      <family val="2"/>
    </font>
    <font>
      <sz val="11"/>
      <color rgb="FF000000"/>
      <name val="Calibri"/>
      <family val="2"/>
      <charset val="1"/>
    </font>
    <font>
      <sz val="9"/>
      <color rgb="FF000000"/>
      <name val="Arial"/>
      <family val="2"/>
      <charset val="1"/>
    </font>
    <font>
      <i/>
      <sz val="9"/>
      <color theme="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2525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357E8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rgb="FFF2F2F2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18" fillId="0" borderId="0"/>
    <xf numFmtId="0" fontId="18" fillId="0" borderId="0" applyBorder="0" applyProtection="0"/>
  </cellStyleXfs>
  <cellXfs count="96">
    <xf numFmtId="0" fontId="0" fillId="0" borderId="0" xfId="0"/>
    <xf numFmtId="0" fontId="1" fillId="0" borderId="0" xfId="0" applyFont="1"/>
    <xf numFmtId="0" fontId="6" fillId="0" borderId="0" xfId="0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horizontal="left" vertical="center" indent="1"/>
    </xf>
    <xf numFmtId="0" fontId="6" fillId="4" borderId="1" xfId="0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center" vertical="center"/>
    </xf>
    <xf numFmtId="0" fontId="3" fillId="7" borderId="1" xfId="0" applyFont="1" applyFill="1" applyBorder="1" applyAlignment="1" applyProtection="1">
      <alignment horizontal="center" vertical="center"/>
      <protection locked="0"/>
    </xf>
    <xf numFmtId="0" fontId="2" fillId="7" borderId="1" xfId="0" applyFont="1" applyFill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0" fontId="12" fillId="0" borderId="2" xfId="0" applyFont="1" applyBorder="1" applyAlignment="1" applyProtection="1">
      <alignment horizontal="center" vertical="top"/>
    </xf>
    <xf numFmtId="0" fontId="2" fillId="0" borderId="2" xfId="0" applyFont="1" applyBorder="1" applyAlignment="1" applyProtection="1">
      <alignment horizontal="center" vertical="top"/>
    </xf>
    <xf numFmtId="0" fontId="2" fillId="7" borderId="0" xfId="0" applyFont="1" applyFill="1" applyBorder="1" applyAlignment="1" applyProtection="1">
      <alignment horizontal="center" vertical="center"/>
    </xf>
    <xf numFmtId="0" fontId="7" fillId="7" borderId="0" xfId="0" applyFont="1" applyFill="1" applyBorder="1" applyAlignment="1" applyProtection="1">
      <alignment horizontal="left" vertical="center" indent="1"/>
    </xf>
    <xf numFmtId="0" fontId="2" fillId="7" borderId="0" xfId="0" applyFont="1" applyFill="1" applyBorder="1" applyAlignment="1" applyProtection="1">
      <alignment horizontal="left" vertical="center" indent="1"/>
    </xf>
    <xf numFmtId="49" fontId="2" fillId="0" borderId="1" xfId="0" applyNumberFormat="1" applyFont="1" applyBorder="1" applyAlignment="1" applyProtection="1">
      <alignment horizontal="center" vertical="center"/>
      <protection locked="0"/>
    </xf>
    <xf numFmtId="49" fontId="2" fillId="2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top"/>
    </xf>
    <xf numFmtId="0" fontId="16" fillId="8" borderId="1" xfId="0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vertical="top" wrapText="1"/>
    </xf>
    <xf numFmtId="0" fontId="2" fillId="0" borderId="0" xfId="0" applyFont="1" applyFill="1" applyBorder="1" applyAlignment="1" applyProtection="1">
      <alignment horizontal="center" vertical="top"/>
    </xf>
    <xf numFmtId="0" fontId="2" fillId="0" borderId="0" xfId="0" applyFont="1" applyAlignment="1" applyProtection="1">
      <alignment horizontal="center" vertical="top"/>
    </xf>
    <xf numFmtId="0" fontId="4" fillId="0" borderId="0" xfId="0" applyFont="1" applyFill="1" applyBorder="1" applyAlignment="1" applyProtection="1">
      <alignment vertical="center"/>
    </xf>
    <xf numFmtId="0" fontId="2" fillId="0" borderId="0" xfId="0" applyFont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vertical="center"/>
    </xf>
    <xf numFmtId="0" fontId="2" fillId="0" borderId="0" xfId="0" applyFont="1" applyFill="1" applyAlignment="1" applyProtection="1">
      <alignment horizontal="center" vertical="center"/>
    </xf>
    <xf numFmtId="0" fontId="3" fillId="7" borderId="0" xfId="0" applyFont="1" applyFill="1" applyBorder="1" applyAlignment="1" applyProtection="1">
      <alignment horizontal="center" vertical="center"/>
    </xf>
    <xf numFmtId="0" fontId="13" fillId="0" borderId="0" xfId="0" applyFont="1" applyAlignment="1" applyProtection="1">
      <alignment horizontal="center" vertical="top"/>
    </xf>
    <xf numFmtId="0" fontId="15" fillId="0" borderId="0" xfId="0" applyFont="1" applyFill="1" applyBorder="1" applyAlignment="1" applyProtection="1">
      <alignment horizontal="center" wrapText="1"/>
    </xf>
    <xf numFmtId="0" fontId="4" fillId="0" borderId="0" xfId="0" applyFont="1" applyFill="1" applyBorder="1" applyAlignment="1" applyProtection="1">
      <alignment horizontal="center" vertical="center"/>
    </xf>
    <xf numFmtId="0" fontId="11" fillId="0" borderId="0" xfId="0" applyFont="1" applyFill="1" applyBorder="1" applyAlignment="1" applyProtection="1">
      <alignment horizontal="center" vertical="top"/>
    </xf>
    <xf numFmtId="0" fontId="2" fillId="0" borderId="0" xfId="0" applyFont="1" applyBorder="1" applyAlignment="1" applyProtection="1">
      <alignment horizontal="center" vertical="top"/>
    </xf>
    <xf numFmtId="14" fontId="2" fillId="0" borderId="1" xfId="0" applyNumberFormat="1" applyFont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horizontal="center" vertical="center"/>
    </xf>
    <xf numFmtId="0" fontId="2" fillId="9" borderId="1" xfId="0" applyFont="1" applyFill="1" applyBorder="1" applyAlignment="1" applyProtection="1">
      <alignment horizontal="center" vertical="center"/>
    </xf>
    <xf numFmtId="14" fontId="2" fillId="2" borderId="1" xfId="0" applyNumberFormat="1" applyFont="1" applyFill="1" applyBorder="1" applyAlignment="1" applyProtection="1">
      <alignment horizontal="center" vertical="center"/>
      <protection locked="0"/>
    </xf>
    <xf numFmtId="0" fontId="3" fillId="9" borderId="1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Alignment="1" applyProtection="1">
      <alignment horizontal="left" vertical="center"/>
    </xf>
    <xf numFmtId="0" fontId="19" fillId="10" borderId="1" xfId="0" applyFont="1" applyFill="1" applyBorder="1" applyAlignment="1" applyProtection="1">
      <alignment horizontal="center" vertical="center"/>
      <protection locked="0"/>
    </xf>
    <xf numFmtId="49" fontId="19" fillId="10" borderId="1" xfId="0" applyNumberFormat="1" applyFont="1" applyFill="1" applyBorder="1" applyAlignment="1" applyProtection="1">
      <alignment horizontal="center" vertical="center"/>
      <protection locked="0"/>
    </xf>
    <xf numFmtId="0" fontId="19" fillId="0" borderId="1" xfId="0" applyFont="1" applyBorder="1" applyAlignment="1" applyProtection="1">
      <alignment horizontal="center" vertical="center"/>
      <protection locked="0"/>
    </xf>
    <xf numFmtId="49" fontId="19" fillId="0" borderId="1" xfId="0" applyNumberFormat="1" applyFont="1" applyBorder="1" applyAlignment="1" applyProtection="1">
      <alignment horizontal="center" vertical="center"/>
      <protection locked="0"/>
    </xf>
    <xf numFmtId="0" fontId="13" fillId="0" borderId="0" xfId="0" applyFont="1" applyAlignment="1" applyProtection="1">
      <alignment horizontal="center" vertical="top"/>
    </xf>
    <xf numFmtId="0" fontId="15" fillId="0" borderId="0" xfId="0" applyFont="1" applyFill="1" applyBorder="1" applyAlignment="1" applyProtection="1">
      <alignment horizontal="center" wrapText="1"/>
    </xf>
    <xf numFmtId="0" fontId="4" fillId="0" borderId="0" xfId="0" applyFont="1" applyFill="1" applyBorder="1" applyAlignment="1" applyProtection="1">
      <alignment horizontal="center" vertical="center"/>
    </xf>
    <xf numFmtId="0" fontId="11" fillId="0" borderId="0" xfId="0" applyFont="1" applyFill="1" applyBorder="1" applyAlignment="1" applyProtection="1">
      <alignment horizontal="center" vertical="top"/>
    </xf>
    <xf numFmtId="0" fontId="2" fillId="0" borderId="0" xfId="0" applyFont="1" applyBorder="1" applyAlignment="1" applyProtection="1">
      <alignment horizontal="center" vertical="top"/>
    </xf>
    <xf numFmtId="0" fontId="19" fillId="7" borderId="1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top"/>
    </xf>
    <xf numFmtId="0" fontId="2" fillId="0" borderId="0" xfId="0" applyFont="1" applyBorder="1" applyAlignment="1" applyProtection="1">
      <alignment horizontal="left" vertical="center"/>
    </xf>
    <xf numFmtId="0" fontId="4" fillId="0" borderId="0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</xf>
    <xf numFmtId="14" fontId="19" fillId="10" borderId="1" xfId="0" applyNumberFormat="1" applyFont="1" applyFill="1" applyBorder="1" applyAlignment="1" applyProtection="1">
      <alignment horizontal="center" vertical="center"/>
      <protection locked="0"/>
    </xf>
    <xf numFmtId="0" fontId="2" fillId="9" borderId="1" xfId="0" applyFont="1" applyFill="1" applyBorder="1" applyAlignment="1" applyProtection="1">
      <alignment horizontal="center" vertical="center"/>
      <protection locked="0"/>
    </xf>
    <xf numFmtId="0" fontId="3" fillId="9" borderId="1" xfId="0" applyFont="1" applyFill="1" applyBorder="1" applyAlignment="1" applyProtection="1">
      <alignment horizontal="center" vertical="center"/>
    </xf>
    <xf numFmtId="0" fontId="17" fillId="3" borderId="1" xfId="0" applyFont="1" applyFill="1" applyBorder="1" applyAlignment="1" applyProtection="1">
      <alignment horizontal="left" vertical="center"/>
      <protection locked="0"/>
    </xf>
    <xf numFmtId="0" fontId="7" fillId="6" borderId="1" xfId="0" applyFont="1" applyFill="1" applyBorder="1" applyAlignment="1" applyProtection="1">
      <alignment horizontal="left" vertical="center" indent="1"/>
    </xf>
    <xf numFmtId="0" fontId="8" fillId="3" borderId="1" xfId="0" applyFont="1" applyFill="1" applyBorder="1" applyAlignment="1" applyProtection="1">
      <alignment horizontal="left" vertical="center"/>
    </xf>
    <xf numFmtId="0" fontId="20" fillId="0" borderId="0" xfId="0" applyFont="1" applyBorder="1" applyAlignment="1" applyProtection="1">
      <alignment horizontal="left" vertical="center"/>
    </xf>
    <xf numFmtId="0" fontId="20" fillId="0" borderId="0" xfId="0" applyFont="1" applyBorder="1" applyAlignment="1" applyProtection="1">
      <alignment horizontal="left" vertical="center" wrapText="1"/>
    </xf>
    <xf numFmtId="0" fontId="13" fillId="0" borderId="0" xfId="0" applyFont="1" applyAlignment="1" applyProtection="1">
      <alignment horizontal="center" vertical="top"/>
    </xf>
    <xf numFmtId="0" fontId="14" fillId="0" borderId="0" xfId="0" applyFont="1" applyFill="1" applyBorder="1" applyAlignment="1" applyProtection="1">
      <alignment horizontal="center" wrapText="1"/>
    </xf>
    <xf numFmtId="0" fontId="15" fillId="0" borderId="0" xfId="0" applyFont="1" applyFill="1" applyBorder="1" applyAlignment="1" applyProtection="1">
      <alignment horizontal="center" wrapText="1"/>
    </xf>
    <xf numFmtId="0" fontId="4" fillId="0" borderId="0" xfId="0" applyFont="1" applyFill="1" applyBorder="1" applyAlignment="1" applyProtection="1">
      <alignment horizontal="center" vertical="center"/>
    </xf>
    <xf numFmtId="0" fontId="11" fillId="0" borderId="0" xfId="0" applyFont="1" applyFill="1" applyBorder="1" applyAlignment="1" applyProtection="1">
      <alignment horizontal="center" vertical="top" wrapText="1"/>
    </xf>
    <xf numFmtId="0" fontId="11" fillId="0" borderId="0" xfId="0" applyFont="1" applyFill="1" applyBorder="1" applyAlignment="1" applyProtection="1">
      <alignment horizontal="center" vertical="top"/>
    </xf>
    <xf numFmtId="0" fontId="12" fillId="0" borderId="0" xfId="0" applyFont="1" applyBorder="1" applyAlignment="1" applyProtection="1">
      <alignment horizontal="center" vertical="top"/>
    </xf>
    <xf numFmtId="0" fontId="2" fillId="0" borderId="0" xfId="0" applyFont="1" applyBorder="1" applyAlignment="1" applyProtection="1">
      <alignment horizontal="center" vertical="top"/>
    </xf>
    <xf numFmtId="0" fontId="9" fillId="3" borderId="1" xfId="0" applyFont="1" applyFill="1" applyBorder="1" applyAlignment="1" applyProtection="1">
      <alignment horizontal="left" vertical="center"/>
    </xf>
    <xf numFmtId="0" fontId="8" fillId="3" borderId="1" xfId="0" applyFont="1" applyFill="1" applyBorder="1" applyAlignment="1" applyProtection="1">
      <alignment horizontal="left" vertical="center" indent="1"/>
    </xf>
    <xf numFmtId="0" fontId="7" fillId="5" borderId="1" xfId="0" applyFont="1" applyFill="1" applyBorder="1" applyAlignment="1" applyProtection="1">
      <alignment horizontal="left" vertical="center" indent="1"/>
    </xf>
    <xf numFmtId="0" fontId="10" fillId="3" borderId="1" xfId="0" applyFont="1" applyFill="1" applyBorder="1" applyAlignment="1" applyProtection="1">
      <alignment horizontal="left" vertical="center" indent="1"/>
    </xf>
    <xf numFmtId="0" fontId="2" fillId="3" borderId="1" xfId="0" applyFont="1" applyFill="1" applyBorder="1" applyAlignment="1" applyProtection="1">
      <alignment horizontal="left" vertical="center" indent="1"/>
    </xf>
    <xf numFmtId="0" fontId="9" fillId="3" borderId="1" xfId="0" applyFont="1" applyFill="1" applyBorder="1" applyAlignment="1" applyProtection="1">
      <alignment horizontal="left" vertical="center" indent="1"/>
    </xf>
    <xf numFmtId="0" fontId="7" fillId="6" borderId="3" xfId="0" applyFont="1" applyFill="1" applyBorder="1" applyAlignment="1" applyProtection="1">
      <alignment horizontal="left" vertical="center" indent="1"/>
    </xf>
    <xf numFmtId="0" fontId="7" fillId="6" borderId="5" xfId="0" applyFont="1" applyFill="1" applyBorder="1" applyAlignment="1" applyProtection="1">
      <alignment horizontal="left" vertical="center" indent="1"/>
    </xf>
    <xf numFmtId="0" fontId="8" fillId="3" borderId="3" xfId="0" applyFont="1" applyFill="1" applyBorder="1" applyAlignment="1" applyProtection="1">
      <alignment horizontal="left" vertical="center" indent="1"/>
    </xf>
    <xf numFmtId="0" fontId="8" fillId="3" borderId="4" xfId="0" applyFont="1" applyFill="1" applyBorder="1" applyAlignment="1" applyProtection="1">
      <alignment horizontal="left" vertical="center" indent="1"/>
    </xf>
    <xf numFmtId="0" fontId="8" fillId="3" borderId="5" xfId="0" applyFont="1" applyFill="1" applyBorder="1" applyAlignment="1" applyProtection="1">
      <alignment horizontal="left" vertical="center" indent="1"/>
    </xf>
    <xf numFmtId="0" fontId="9" fillId="3" borderId="3" xfId="0" applyFont="1" applyFill="1" applyBorder="1" applyAlignment="1" applyProtection="1">
      <alignment horizontal="left" vertical="center" indent="1"/>
    </xf>
    <xf numFmtId="0" fontId="9" fillId="3" borderId="4" xfId="0" applyFont="1" applyFill="1" applyBorder="1" applyAlignment="1" applyProtection="1">
      <alignment horizontal="left" vertical="center" indent="1"/>
    </xf>
    <xf numFmtId="0" fontId="9" fillId="3" borderId="5" xfId="0" applyFont="1" applyFill="1" applyBorder="1" applyAlignment="1" applyProtection="1">
      <alignment horizontal="left" vertical="center" indent="1"/>
    </xf>
    <xf numFmtId="0" fontId="5" fillId="0" borderId="2" xfId="0" applyFont="1" applyFill="1" applyBorder="1" applyAlignment="1" applyProtection="1">
      <alignment horizontal="center" vertical="center"/>
    </xf>
    <xf numFmtId="0" fontId="8" fillId="3" borderId="6" xfId="0" applyFont="1" applyFill="1" applyBorder="1" applyAlignment="1" applyProtection="1">
      <alignment horizontal="left" vertical="center"/>
    </xf>
    <xf numFmtId="0" fontId="8" fillId="3" borderId="0" xfId="0" applyFont="1" applyFill="1" applyBorder="1" applyAlignment="1" applyProtection="1">
      <alignment horizontal="left" vertical="center"/>
    </xf>
    <xf numFmtId="0" fontId="10" fillId="3" borderId="1" xfId="0" applyFont="1" applyFill="1" applyBorder="1" applyAlignment="1" applyProtection="1">
      <alignment horizontal="left" vertical="center"/>
    </xf>
    <xf numFmtId="0" fontId="2" fillId="3" borderId="1" xfId="0" applyFont="1" applyFill="1" applyBorder="1" applyAlignment="1" applyProtection="1">
      <alignment horizontal="left" vertical="center"/>
    </xf>
    <xf numFmtId="0" fontId="20" fillId="0" borderId="0" xfId="0" applyFont="1" applyBorder="1" applyAlignment="1" applyProtection="1">
      <alignment vertical="center"/>
    </xf>
  </cellXfs>
  <cellStyles count="3">
    <cellStyle name="Normal" xfId="0" builtinId="0"/>
    <cellStyle name="Normal 2" xfId="1" xr:uid="{00000000-0005-0000-0000-000001000000}"/>
    <cellStyle name="Texte explicatif 2" xfId="2" xr:uid="{00000000-0005-0000-0000-000002000000}"/>
  </cellStyles>
  <dxfs count="0"/>
  <tableStyles count="0" defaultTableStyle="TableStyleMedium2" defaultPivotStyle="PivotStyleLight16"/>
  <colors>
    <mruColors>
      <color rgb="FFF357E8"/>
      <color rgb="FFFF6699"/>
      <color rgb="FFFF2525"/>
      <color rgb="FFFFC1C1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217170</xdr:colOff>
      <xdr:row>0</xdr:row>
      <xdr:rowOff>120015</xdr:rowOff>
    </xdr:from>
    <xdr:ext cx="1099185" cy="554109"/>
    <xdr:pic>
      <xdr:nvPicPr>
        <xdr:cNvPr id="2" name="il_fi" descr="Afficher l'image d'origine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7170" y="120015"/>
          <a:ext cx="1099185" cy="554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4</xdr:col>
      <xdr:colOff>640080</xdr:colOff>
      <xdr:row>0</xdr:row>
      <xdr:rowOff>49150</xdr:rowOff>
    </xdr:from>
    <xdr:to>
      <xdr:col>4</xdr:col>
      <xdr:colOff>1322068</xdr:colOff>
      <xdr:row>2</xdr:row>
      <xdr:rowOff>99059</xdr:rowOff>
    </xdr:to>
    <xdr:pic>
      <xdr:nvPicPr>
        <xdr:cNvPr id="4" name="Image 3" descr="L’image contient peut-être : texte">
          <a:extLst>
            <a:ext uri="{FF2B5EF4-FFF2-40B4-BE49-F238E27FC236}">
              <a16:creationId xmlns:a16="http://schemas.microsoft.com/office/drawing/2014/main" id="{CDD8E15E-6CCE-4DEA-823B-B72960EC27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9240" y="49150"/>
          <a:ext cx="685798" cy="6823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217170</xdr:colOff>
      <xdr:row>0</xdr:row>
      <xdr:rowOff>120015</xdr:rowOff>
    </xdr:from>
    <xdr:to>
      <xdr:col>1</xdr:col>
      <xdr:colOff>1064895</xdr:colOff>
      <xdr:row>2</xdr:row>
      <xdr:rowOff>34044</xdr:rowOff>
    </xdr:to>
    <xdr:pic>
      <xdr:nvPicPr>
        <xdr:cNvPr id="2" name="il_fi" descr="Afficher l'image d'origine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7170" y="120015"/>
          <a:ext cx="1099185" cy="554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472440</xdr:colOff>
      <xdr:row>0</xdr:row>
      <xdr:rowOff>60960</xdr:rowOff>
    </xdr:from>
    <xdr:to>
      <xdr:col>8</xdr:col>
      <xdr:colOff>217991</xdr:colOff>
      <xdr:row>2</xdr:row>
      <xdr:rowOff>103691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600ED4B7-281F-4D4A-8CF1-BF79A9C479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376160" y="60960"/>
          <a:ext cx="682811" cy="682811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180975</xdr:rowOff>
    </xdr:from>
    <xdr:to>
      <xdr:col>1</xdr:col>
      <xdr:colOff>847725</xdr:colOff>
      <xdr:row>2</xdr:row>
      <xdr:rowOff>95004</xdr:rowOff>
    </xdr:to>
    <xdr:pic>
      <xdr:nvPicPr>
        <xdr:cNvPr id="2" name="il_fi" descr="Afficher l'image d'origine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0975"/>
          <a:ext cx="1095375" cy="5617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381000</xdr:colOff>
      <xdr:row>0</xdr:row>
      <xdr:rowOff>68580</xdr:rowOff>
    </xdr:from>
    <xdr:to>
      <xdr:col>7</xdr:col>
      <xdr:colOff>1063811</xdr:colOff>
      <xdr:row>2</xdr:row>
      <xdr:rowOff>111311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BDB5B1DD-CD13-4AF4-BF22-B025E2748F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766560" y="68580"/>
          <a:ext cx="682811" cy="682811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180975</xdr:rowOff>
    </xdr:from>
    <xdr:to>
      <xdr:col>1</xdr:col>
      <xdr:colOff>847725</xdr:colOff>
      <xdr:row>2</xdr:row>
      <xdr:rowOff>95004</xdr:rowOff>
    </xdr:to>
    <xdr:pic>
      <xdr:nvPicPr>
        <xdr:cNvPr id="2" name="il_fi" descr="Afficher l'image d'origine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0975"/>
          <a:ext cx="1095375" cy="5617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30480</xdr:colOff>
      <xdr:row>0</xdr:row>
      <xdr:rowOff>68580</xdr:rowOff>
    </xdr:from>
    <xdr:to>
      <xdr:col>8</xdr:col>
      <xdr:colOff>713291</xdr:colOff>
      <xdr:row>2</xdr:row>
      <xdr:rowOff>111311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21217412-9DA5-4DCE-A6FC-5899ED5794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551420" y="68580"/>
          <a:ext cx="682811" cy="682811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180975</xdr:rowOff>
    </xdr:from>
    <xdr:to>
      <xdr:col>1</xdr:col>
      <xdr:colOff>847725</xdr:colOff>
      <xdr:row>2</xdr:row>
      <xdr:rowOff>95004</xdr:rowOff>
    </xdr:to>
    <xdr:pic>
      <xdr:nvPicPr>
        <xdr:cNvPr id="2" name="il_fi" descr="Afficher l'image d'origine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0975"/>
          <a:ext cx="1099185" cy="554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426720</xdr:colOff>
      <xdr:row>0</xdr:row>
      <xdr:rowOff>68580</xdr:rowOff>
    </xdr:from>
    <xdr:to>
      <xdr:col>6</xdr:col>
      <xdr:colOff>1109531</xdr:colOff>
      <xdr:row>2</xdr:row>
      <xdr:rowOff>111311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E6555975-962B-4216-97EB-5A71509EB7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812280" y="68580"/>
          <a:ext cx="682811" cy="682811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180975</xdr:rowOff>
    </xdr:from>
    <xdr:to>
      <xdr:col>1</xdr:col>
      <xdr:colOff>847725</xdr:colOff>
      <xdr:row>2</xdr:row>
      <xdr:rowOff>95004</xdr:rowOff>
    </xdr:to>
    <xdr:pic>
      <xdr:nvPicPr>
        <xdr:cNvPr id="2" name="il_fi" descr="Afficher l'image d'origine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0975"/>
          <a:ext cx="1095375" cy="5617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419100</xdr:colOff>
      <xdr:row>0</xdr:row>
      <xdr:rowOff>38100</xdr:rowOff>
    </xdr:from>
    <xdr:to>
      <xdr:col>6</xdr:col>
      <xdr:colOff>1101911</xdr:colOff>
      <xdr:row>2</xdr:row>
      <xdr:rowOff>80831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DEE1A236-FE20-44FD-A12A-F6F27D7C57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804660" y="38100"/>
          <a:ext cx="682811" cy="682811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180975</xdr:rowOff>
    </xdr:from>
    <xdr:to>
      <xdr:col>1</xdr:col>
      <xdr:colOff>847725</xdr:colOff>
      <xdr:row>2</xdr:row>
      <xdr:rowOff>95004</xdr:rowOff>
    </xdr:to>
    <xdr:pic>
      <xdr:nvPicPr>
        <xdr:cNvPr id="2" name="il_fi" descr="Afficher l'image d'origine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0975"/>
          <a:ext cx="1095375" cy="5617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701040</xdr:colOff>
      <xdr:row>0</xdr:row>
      <xdr:rowOff>60960</xdr:rowOff>
    </xdr:from>
    <xdr:to>
      <xdr:col>8</xdr:col>
      <xdr:colOff>225611</xdr:colOff>
      <xdr:row>2</xdr:row>
      <xdr:rowOff>103691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834FE6C5-6EA8-49C6-A913-FB8116CC00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086600" y="60960"/>
          <a:ext cx="682811" cy="682811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180975</xdr:rowOff>
    </xdr:from>
    <xdr:to>
      <xdr:col>1</xdr:col>
      <xdr:colOff>847725</xdr:colOff>
      <xdr:row>2</xdr:row>
      <xdr:rowOff>95004</xdr:rowOff>
    </xdr:to>
    <xdr:pic>
      <xdr:nvPicPr>
        <xdr:cNvPr id="2" name="il_fi" descr="Afficher l'image d'origine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0975"/>
          <a:ext cx="1099185" cy="554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434340</xdr:colOff>
      <xdr:row>0</xdr:row>
      <xdr:rowOff>53340</xdr:rowOff>
    </xdr:from>
    <xdr:to>
      <xdr:col>6</xdr:col>
      <xdr:colOff>1117151</xdr:colOff>
      <xdr:row>2</xdr:row>
      <xdr:rowOff>96071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276B076F-7B8B-4E31-AFF4-890CD7813B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819900" y="53340"/>
          <a:ext cx="682811" cy="682811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180975</xdr:rowOff>
    </xdr:from>
    <xdr:to>
      <xdr:col>1</xdr:col>
      <xdr:colOff>847725</xdr:colOff>
      <xdr:row>2</xdr:row>
      <xdr:rowOff>95004</xdr:rowOff>
    </xdr:to>
    <xdr:pic>
      <xdr:nvPicPr>
        <xdr:cNvPr id="2" name="il_fi" descr="Afficher l'image d'origine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0975"/>
          <a:ext cx="1095375" cy="5617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419100</xdr:colOff>
      <xdr:row>0</xdr:row>
      <xdr:rowOff>76200</xdr:rowOff>
    </xdr:from>
    <xdr:to>
      <xdr:col>6</xdr:col>
      <xdr:colOff>1101911</xdr:colOff>
      <xdr:row>2</xdr:row>
      <xdr:rowOff>118931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BFC4447B-BC91-4678-A24C-A32B0E7058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804660" y="76200"/>
          <a:ext cx="682811" cy="68281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217170</xdr:colOff>
      <xdr:row>0</xdr:row>
      <xdr:rowOff>120015</xdr:rowOff>
    </xdr:from>
    <xdr:to>
      <xdr:col>1</xdr:col>
      <xdr:colOff>1064895</xdr:colOff>
      <xdr:row>2</xdr:row>
      <xdr:rowOff>34044</xdr:rowOff>
    </xdr:to>
    <xdr:pic>
      <xdr:nvPicPr>
        <xdr:cNvPr id="5" name="il_fi" descr="Afficher l'image d'origine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7170" y="120015"/>
          <a:ext cx="1099185" cy="554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251460</xdr:colOff>
      <xdr:row>0</xdr:row>
      <xdr:rowOff>68580</xdr:rowOff>
    </xdr:from>
    <xdr:to>
      <xdr:col>7</xdr:col>
      <xdr:colOff>934271</xdr:colOff>
      <xdr:row>2</xdr:row>
      <xdr:rowOff>111311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43CB77FC-046A-4888-AE7A-5DC85914BA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155180" y="68580"/>
          <a:ext cx="682811" cy="68281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180975</xdr:rowOff>
    </xdr:from>
    <xdr:to>
      <xdr:col>1</xdr:col>
      <xdr:colOff>847725</xdr:colOff>
      <xdr:row>2</xdr:row>
      <xdr:rowOff>95004</xdr:rowOff>
    </xdr:to>
    <xdr:pic>
      <xdr:nvPicPr>
        <xdr:cNvPr id="10" name="il_fi" descr="Afficher l'image d'origine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0975"/>
          <a:ext cx="1095375" cy="5617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186613</xdr:colOff>
      <xdr:row>0</xdr:row>
      <xdr:rowOff>69980</xdr:rowOff>
    </xdr:from>
    <xdr:to>
      <xdr:col>7</xdr:col>
      <xdr:colOff>869424</xdr:colOff>
      <xdr:row>2</xdr:row>
      <xdr:rowOff>115199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3C2502B8-943F-44FA-BDE2-BE94C87D46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531429" y="69980"/>
          <a:ext cx="682811" cy="68281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180975</xdr:rowOff>
    </xdr:from>
    <xdr:to>
      <xdr:col>1</xdr:col>
      <xdr:colOff>847725</xdr:colOff>
      <xdr:row>2</xdr:row>
      <xdr:rowOff>95004</xdr:rowOff>
    </xdr:to>
    <xdr:pic>
      <xdr:nvPicPr>
        <xdr:cNvPr id="2" name="il_fi" descr="Afficher l'image d'origine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0975"/>
          <a:ext cx="1095375" cy="5617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662940</xdr:colOff>
      <xdr:row>0</xdr:row>
      <xdr:rowOff>76200</xdr:rowOff>
    </xdr:from>
    <xdr:to>
      <xdr:col>7</xdr:col>
      <xdr:colOff>339911</xdr:colOff>
      <xdr:row>2</xdr:row>
      <xdr:rowOff>118931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C4FED838-3179-4FFF-A1F3-03E99D811A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040880" y="76200"/>
          <a:ext cx="682811" cy="68281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180975</xdr:rowOff>
    </xdr:from>
    <xdr:to>
      <xdr:col>1</xdr:col>
      <xdr:colOff>847725</xdr:colOff>
      <xdr:row>2</xdr:row>
      <xdr:rowOff>95004</xdr:rowOff>
    </xdr:to>
    <xdr:pic>
      <xdr:nvPicPr>
        <xdr:cNvPr id="2" name="il_fi" descr="Afficher l'image d'origine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0975"/>
          <a:ext cx="1095375" cy="5617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350520</xdr:colOff>
      <xdr:row>0</xdr:row>
      <xdr:rowOff>106680</xdr:rowOff>
    </xdr:from>
    <xdr:to>
      <xdr:col>7</xdr:col>
      <xdr:colOff>1033331</xdr:colOff>
      <xdr:row>2</xdr:row>
      <xdr:rowOff>149411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566408B4-C831-48A5-B903-C789A0C545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713220" y="106680"/>
          <a:ext cx="682811" cy="68281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180975</xdr:rowOff>
    </xdr:from>
    <xdr:to>
      <xdr:col>1</xdr:col>
      <xdr:colOff>847725</xdr:colOff>
      <xdr:row>2</xdr:row>
      <xdr:rowOff>95004</xdr:rowOff>
    </xdr:to>
    <xdr:pic>
      <xdr:nvPicPr>
        <xdr:cNvPr id="2" name="il_fi" descr="Afficher l'image d'origine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0975"/>
          <a:ext cx="1095375" cy="5617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403860</xdr:colOff>
      <xdr:row>0</xdr:row>
      <xdr:rowOff>106680</xdr:rowOff>
    </xdr:from>
    <xdr:to>
      <xdr:col>7</xdr:col>
      <xdr:colOff>1086671</xdr:colOff>
      <xdr:row>2</xdr:row>
      <xdr:rowOff>149411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975BC22D-A4B5-42D0-9159-1783150D03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781800" y="106680"/>
          <a:ext cx="682811" cy="682811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180975</xdr:rowOff>
    </xdr:from>
    <xdr:to>
      <xdr:col>1</xdr:col>
      <xdr:colOff>847725</xdr:colOff>
      <xdr:row>2</xdr:row>
      <xdr:rowOff>95004</xdr:rowOff>
    </xdr:to>
    <xdr:pic>
      <xdr:nvPicPr>
        <xdr:cNvPr id="2" name="il_fi" descr="Afficher l'image d'origine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0975"/>
          <a:ext cx="1095375" cy="5617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434340</xdr:colOff>
      <xdr:row>0</xdr:row>
      <xdr:rowOff>76200</xdr:rowOff>
    </xdr:from>
    <xdr:to>
      <xdr:col>7</xdr:col>
      <xdr:colOff>1117151</xdr:colOff>
      <xdr:row>2</xdr:row>
      <xdr:rowOff>118931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2C7E17A7-9D1D-4CDE-A9D8-1B0D4914E3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873240" y="76200"/>
          <a:ext cx="682811" cy="682811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180975</xdr:rowOff>
    </xdr:from>
    <xdr:to>
      <xdr:col>1</xdr:col>
      <xdr:colOff>847725</xdr:colOff>
      <xdr:row>2</xdr:row>
      <xdr:rowOff>95004</xdr:rowOff>
    </xdr:to>
    <xdr:pic>
      <xdr:nvPicPr>
        <xdr:cNvPr id="2" name="il_fi" descr="Afficher l'image d'origine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0975"/>
          <a:ext cx="1095375" cy="5617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525780</xdr:colOff>
      <xdr:row>0</xdr:row>
      <xdr:rowOff>60960</xdr:rowOff>
    </xdr:from>
    <xdr:to>
      <xdr:col>7</xdr:col>
      <xdr:colOff>1208591</xdr:colOff>
      <xdr:row>2</xdr:row>
      <xdr:rowOff>103691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F81809F1-F31C-4F9C-9513-FBFA94C223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995160" y="60960"/>
          <a:ext cx="682811" cy="682811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180975</xdr:rowOff>
    </xdr:from>
    <xdr:to>
      <xdr:col>1</xdr:col>
      <xdr:colOff>847725</xdr:colOff>
      <xdr:row>2</xdr:row>
      <xdr:rowOff>95004</xdr:rowOff>
    </xdr:to>
    <xdr:pic>
      <xdr:nvPicPr>
        <xdr:cNvPr id="2" name="il_fi" descr="Afficher l'image d'origine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0975"/>
          <a:ext cx="1095375" cy="5617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601980</xdr:colOff>
      <xdr:row>0</xdr:row>
      <xdr:rowOff>106680</xdr:rowOff>
    </xdr:from>
    <xdr:to>
      <xdr:col>7</xdr:col>
      <xdr:colOff>1284791</xdr:colOff>
      <xdr:row>2</xdr:row>
      <xdr:rowOff>149411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5F6D430F-C15B-4A23-A60F-60CFA4E5A7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109460" y="106680"/>
          <a:ext cx="682811" cy="68281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.lefort\F&#233;d&#233;ration%20Fran&#231;aise%20de%20Cyclisme\FFC-DAS%20-%20Documents\PISTE\Epreuves\Epreuves%20FFC\Championnats%20de%20France%20Masters\2019\Engagements\V2%20Fichier%20%20Engagement%20Championnats%20de%20France%20Masters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tégories"/>
      <sheetName val="Demande Badges Encadrement"/>
      <sheetName val="Récapitulatif HOMMES"/>
      <sheetName val="(H) Vitesse Indiv."/>
      <sheetName val="(H) Vitesse Equipes"/>
      <sheetName val="(H) Km"/>
      <sheetName val="(H) Poursuite Indiv."/>
      <sheetName val="(H) Poursuite Equipes "/>
      <sheetName val="(H) Scratch"/>
      <sheetName val="(H) Course aux Points"/>
      <sheetName val="Récapitulatif FEMMES"/>
      <sheetName val="(F) Vitesse Indiv."/>
      <sheetName val="(F) Vitesse Equipes "/>
      <sheetName val="(F) 500m"/>
      <sheetName val="(F) Poursuite Indiv. "/>
      <sheetName val="(F) Poursuite Equipes "/>
      <sheetName val="(F) Scratch"/>
      <sheetName val="(F) Course aux Poin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25"/>
  <dimension ref="A1:H10"/>
  <sheetViews>
    <sheetView workbookViewId="0">
      <selection activeCell="H11" sqref="H11"/>
    </sheetView>
  </sheetViews>
  <sheetFormatPr baseColWidth="10" defaultRowHeight="14.4" x14ac:dyDescent="0.3"/>
  <cols>
    <col min="2" max="2" width="26.44140625" customWidth="1"/>
    <col min="4" max="5" width="19.5546875" customWidth="1"/>
  </cols>
  <sheetData>
    <row r="1" spans="1:8" x14ac:dyDescent="0.3">
      <c r="A1" s="1" t="s">
        <v>6</v>
      </c>
      <c r="B1" s="1" t="s">
        <v>5</v>
      </c>
      <c r="C1" s="1" t="s">
        <v>11</v>
      </c>
      <c r="D1" s="1" t="s">
        <v>14</v>
      </c>
      <c r="E1" s="1" t="s">
        <v>15</v>
      </c>
      <c r="F1" s="1" t="s">
        <v>12</v>
      </c>
      <c r="H1" s="1" t="s">
        <v>74</v>
      </c>
    </row>
    <row r="2" spans="1:8" x14ac:dyDescent="0.3">
      <c r="A2" t="s">
        <v>4</v>
      </c>
      <c r="B2" t="s">
        <v>46</v>
      </c>
      <c r="C2" t="s">
        <v>9</v>
      </c>
      <c r="H2" t="s">
        <v>75</v>
      </c>
    </row>
    <row r="3" spans="1:8" x14ac:dyDescent="0.3">
      <c r="A3" t="s">
        <v>44</v>
      </c>
      <c r="B3" t="s">
        <v>47</v>
      </c>
      <c r="C3" t="s">
        <v>10</v>
      </c>
      <c r="D3">
        <v>1</v>
      </c>
      <c r="E3">
        <v>1</v>
      </c>
      <c r="H3" t="s">
        <v>76</v>
      </c>
    </row>
    <row r="4" spans="1:8" x14ac:dyDescent="0.3">
      <c r="B4" t="s">
        <v>48</v>
      </c>
      <c r="D4">
        <v>2</v>
      </c>
      <c r="E4">
        <v>2</v>
      </c>
      <c r="H4" t="s">
        <v>77</v>
      </c>
    </row>
    <row r="5" spans="1:8" x14ac:dyDescent="0.3">
      <c r="B5" t="s">
        <v>49</v>
      </c>
      <c r="D5">
        <v>3</v>
      </c>
      <c r="E5">
        <v>3</v>
      </c>
      <c r="H5" t="s">
        <v>78</v>
      </c>
    </row>
    <row r="6" spans="1:8" x14ac:dyDescent="0.3">
      <c r="B6" t="s">
        <v>50</v>
      </c>
      <c r="D6">
        <v>4</v>
      </c>
      <c r="H6" t="s">
        <v>79</v>
      </c>
    </row>
    <row r="7" spans="1:8" x14ac:dyDescent="0.3">
      <c r="B7" t="s">
        <v>51</v>
      </c>
      <c r="D7">
        <v>5</v>
      </c>
      <c r="H7" t="s">
        <v>80</v>
      </c>
    </row>
    <row r="8" spans="1:8" x14ac:dyDescent="0.3">
      <c r="B8" t="s">
        <v>52</v>
      </c>
      <c r="D8">
        <v>6</v>
      </c>
    </row>
    <row r="9" spans="1:8" x14ac:dyDescent="0.3">
      <c r="B9" t="s">
        <v>53</v>
      </c>
    </row>
    <row r="10" spans="1:8" x14ac:dyDescent="0.3">
      <c r="B10" t="s">
        <v>19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4" tint="-0.499984740745262"/>
    <pageSetUpPr fitToPage="1"/>
  </sheetPr>
  <dimension ref="A1:U110"/>
  <sheetViews>
    <sheetView zoomScaleNormal="100" workbookViewId="0">
      <selection activeCell="H12" sqref="H12"/>
    </sheetView>
  </sheetViews>
  <sheetFormatPr baseColWidth="10" defaultColWidth="11.44140625" defaultRowHeight="11.4" x14ac:dyDescent="0.3"/>
  <cols>
    <col min="1" max="1" width="3.6640625" style="11" customWidth="1"/>
    <col min="2" max="2" width="24.6640625" style="11" customWidth="1"/>
    <col min="3" max="3" width="5.6640625" style="11" customWidth="1"/>
    <col min="4" max="5" width="19.5546875" style="11" customWidth="1"/>
    <col min="6" max="6" width="28.6640625" style="11" customWidth="1"/>
    <col min="7" max="7" width="12.6640625" style="11" customWidth="1"/>
    <col min="8" max="8" width="19.5546875" style="11" customWidth="1"/>
    <col min="9" max="16384" width="11.44140625" style="11"/>
  </cols>
  <sheetData>
    <row r="1" spans="1:21" ht="25.5" customHeight="1" x14ac:dyDescent="0.3">
      <c r="A1" s="68" t="str">
        <f>'Récapitulatif HOMMES'!A1</f>
        <v>CHAMPIONNATS DE FRANCE</v>
      </c>
      <c r="B1" s="68"/>
      <c r="C1" s="68"/>
      <c r="D1" s="68"/>
      <c r="E1" s="68"/>
      <c r="F1" s="68"/>
      <c r="G1" s="68"/>
      <c r="H1" s="68"/>
    </row>
    <row r="2" spans="1:21" s="27" customFormat="1" ht="25.5" customHeight="1" x14ac:dyDescent="0.65">
      <c r="A2" s="69" t="str">
        <f>'Récapitulatif HOMMES'!A2</f>
        <v>MASTERS PISTE 2020</v>
      </c>
      <c r="B2" s="69"/>
      <c r="C2" s="69"/>
      <c r="D2" s="69"/>
      <c r="E2" s="69"/>
      <c r="F2" s="69"/>
      <c r="G2" s="69"/>
      <c r="H2" s="69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3"/>
      <c r="U2" s="23"/>
    </row>
    <row r="3" spans="1:21" ht="21" customHeight="1" x14ac:dyDescent="0.3">
      <c r="A3" s="71" t="str">
        <f>'Récapitulatif HOMMES'!A3</f>
        <v>Vélodrome du CREPS  - BOURGES (CENTRE-VAL DE LOIRE)</v>
      </c>
      <c r="B3" s="71"/>
      <c r="C3" s="71"/>
      <c r="D3" s="71"/>
      <c r="E3" s="71"/>
      <c r="F3" s="71"/>
      <c r="G3" s="71"/>
      <c r="H3" s="71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29"/>
      <c r="U3" s="29"/>
    </row>
    <row r="4" spans="1:21" ht="22.5" customHeight="1" x14ac:dyDescent="0.3">
      <c r="A4" s="22"/>
      <c r="B4" s="22"/>
      <c r="C4" s="22"/>
      <c r="D4" s="22"/>
      <c r="E4" s="58"/>
      <c r="F4" s="22"/>
      <c r="G4" s="22"/>
      <c r="H4" s="2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</row>
    <row r="5" spans="1:21" ht="20.25" customHeight="1" x14ac:dyDescent="0.3">
      <c r="A5" s="78" t="s">
        <v>21</v>
      </c>
      <c r="B5" s="78"/>
      <c r="C5" s="79">
        <f>'Récapitulatif HOMMES'!C8</f>
        <v>0</v>
      </c>
      <c r="D5" s="79"/>
      <c r="E5" s="79"/>
      <c r="F5" s="79"/>
      <c r="G5" s="79"/>
      <c r="H5" s="79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</row>
    <row r="6" spans="1:21" ht="20.25" customHeight="1" x14ac:dyDescent="0.3">
      <c r="A6" s="64" t="s">
        <v>7</v>
      </c>
      <c r="B6" s="64"/>
      <c r="C6" s="80" t="s">
        <v>43</v>
      </c>
      <c r="D6" s="80"/>
      <c r="E6" s="80"/>
      <c r="F6" s="80"/>
      <c r="G6" s="80"/>
      <c r="H6" s="80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</row>
    <row r="7" spans="1:21" ht="11.25" customHeight="1" x14ac:dyDescent="0.3">
      <c r="A7" s="18"/>
      <c r="B7" s="18"/>
      <c r="C7" s="19"/>
      <c r="D7" s="19"/>
      <c r="E7" s="19"/>
      <c r="F7" s="19"/>
      <c r="G7" s="19"/>
      <c r="H7" s="19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</row>
    <row r="8" spans="1:21" ht="20.25" customHeight="1" x14ac:dyDescent="0.3">
      <c r="A8" s="64" t="s">
        <v>23</v>
      </c>
      <c r="B8" s="64"/>
      <c r="C8" s="81" t="s">
        <v>24</v>
      </c>
      <c r="D8" s="81"/>
      <c r="E8" s="81"/>
      <c r="F8" s="81"/>
      <c r="G8" s="81"/>
      <c r="H8" s="81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</row>
    <row r="9" spans="1:21" ht="20.25" customHeight="1" x14ac:dyDescent="0.3">
      <c r="A9" s="64" t="s">
        <v>13</v>
      </c>
      <c r="B9" s="64"/>
      <c r="C9" s="77">
        <f>COUNTA(A12:A16)</f>
        <v>0</v>
      </c>
      <c r="D9" s="77"/>
      <c r="E9" s="77"/>
      <c r="F9" s="77"/>
      <c r="G9" s="77"/>
      <c r="H9" s="77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</row>
    <row r="10" spans="1:21" ht="22.5" customHeight="1" x14ac:dyDescent="0.3">
      <c r="A10" s="2"/>
      <c r="B10" s="2"/>
      <c r="C10" s="3"/>
      <c r="D10" s="3"/>
      <c r="E10" s="3"/>
      <c r="F10" s="3"/>
      <c r="G10" s="22"/>
      <c r="H10" s="2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</row>
    <row r="11" spans="1:21" ht="32.25" customHeight="1" x14ac:dyDescent="0.3">
      <c r="A11" s="4" t="s">
        <v>2</v>
      </c>
      <c r="B11" s="4" t="s">
        <v>8</v>
      </c>
      <c r="C11" s="4" t="s">
        <v>3</v>
      </c>
      <c r="D11" s="4" t="str">
        <f>'(H) KM'!D$11</f>
        <v>CATÉGORIE D'AGE</v>
      </c>
      <c r="E11" s="4" t="str">
        <f>'(H) KM'!E$11</f>
        <v>CATEGORIE DE LICENCE</v>
      </c>
      <c r="F11" s="4" t="s">
        <v>0</v>
      </c>
      <c r="G11" s="4" t="s">
        <v>18</v>
      </c>
      <c r="H11" s="4" t="s">
        <v>1</v>
      </c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</row>
    <row r="12" spans="1:21" ht="20.25" customHeight="1" x14ac:dyDescent="0.3">
      <c r="A12" s="7"/>
      <c r="B12" s="8">
        <f>IF(ISNA((VLOOKUP(A12,'Récapitulatif HOMMES'!A$13:H$43,2,FALSE))),0,(VLOOKUP(A12,'Récapitulatif HOMMES'!A$13:H$43,2,FALSE)))</f>
        <v>0</v>
      </c>
      <c r="C12" s="8">
        <f>IF(ISNA((VLOOKUP(B12,'Récapitulatif HOMMES'!B$13:I$43,2,FALSE))),0,(VLOOKUP(B12,'Récapitulatif HOMMES'!B$13:I$43,2,FALSE)))</f>
        <v>0</v>
      </c>
      <c r="D12" s="8">
        <f>IF(ISNA((VLOOKUP(A12,'Récapitulatif HOMMES'!A$13:K$43,4,FALSE))),0,(VLOOKUP(A12,'Récapitulatif HOMMES'!A$13:K$43,4,FALSE)))</f>
        <v>0</v>
      </c>
      <c r="E12" s="8">
        <f>IF(ISNA((VLOOKUP(A12,'Récapitulatif HOMMES'!A$13:K$43,5,FALSE))),0,(VLOOKUP(A12,'Récapitulatif HOMMES'!A$13:K$43,5,FALSE)))</f>
        <v>0</v>
      </c>
      <c r="F12" s="8">
        <f>IF(ISNA((VLOOKUP(A12,'Récapitulatif HOMMES'!A$13:I$43,6,FALSE))),0,(VLOOKUP(A12,'Récapitulatif HOMMES'!A$13:I$43,6,FALSE)))</f>
        <v>0</v>
      </c>
      <c r="G12" s="8">
        <f>IF(ISNA((VLOOKUP(A12,'Récapitulatif HOMMES'!A$13:I$42,7,FALSE))),0,(VLOOKUP(A12,'Récapitulatif HOMMES'!A$13:L$42,7,FALSE)))</f>
        <v>0</v>
      </c>
      <c r="H12" s="8">
        <f>IF(ISNA((VLOOKUP(G12,'Récapitulatif HOMMES'!G$13:M$43,2,FALSE))),0,(VLOOKUP(G12,'Récapitulatif HOMMES'!G$13:M$43,2,FALSE)))</f>
        <v>0</v>
      </c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</row>
    <row r="13" spans="1:21" ht="20.25" customHeight="1" x14ac:dyDescent="0.3">
      <c r="A13" s="7"/>
      <c r="B13" s="8">
        <f>IF(ISNA((VLOOKUP(A13,'Récapitulatif HOMMES'!A$13:H$43,2,FALSE))),0,(VLOOKUP(A13,'Récapitulatif HOMMES'!A$13:H$43,2,FALSE)))</f>
        <v>0</v>
      </c>
      <c r="C13" s="8">
        <f>IF(ISNA((VLOOKUP(B13,'Récapitulatif HOMMES'!B$13:I$43,2,FALSE))),0,(VLOOKUP(B13,'Récapitulatif HOMMES'!B$13:I$43,2,FALSE)))</f>
        <v>0</v>
      </c>
      <c r="D13" s="8">
        <f>IF(ISNA((VLOOKUP(A13,'Récapitulatif HOMMES'!A$13:K$43,4,FALSE))),0,(VLOOKUP(A13,'Récapitulatif HOMMES'!A$13:K$43,4,FALSE)))</f>
        <v>0</v>
      </c>
      <c r="E13" s="8">
        <f>IF(ISNA((VLOOKUP(A13,'Récapitulatif HOMMES'!A$13:K$43,5,FALSE))),0,(VLOOKUP(A13,'Récapitulatif HOMMES'!A$13:K$43,5,FALSE)))</f>
        <v>0</v>
      </c>
      <c r="F13" s="8">
        <f>IF(ISNA((VLOOKUP(A13,'Récapitulatif HOMMES'!A$13:I$43,6,FALSE))),0,(VLOOKUP(A13,'Récapitulatif HOMMES'!A$13:I$43,6,FALSE)))</f>
        <v>0</v>
      </c>
      <c r="G13" s="8">
        <f>IF(ISNA((VLOOKUP(A13,'Récapitulatif HOMMES'!A$13:I$42,7,FALSE))),0,(VLOOKUP(A13,'Récapitulatif HOMMES'!A$13:L$42,7,FALSE)))</f>
        <v>0</v>
      </c>
      <c r="H13" s="8">
        <f>IF(ISNA((VLOOKUP(G13,'Récapitulatif HOMMES'!G$13:M$43,2,FALSE))),0,(VLOOKUP(G13,'Récapitulatif HOMMES'!G$13:M$43,2,FALSE)))</f>
        <v>0</v>
      </c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</row>
    <row r="14" spans="1:21" ht="20.25" customHeight="1" x14ac:dyDescent="0.3">
      <c r="A14" s="7"/>
      <c r="B14" s="8">
        <f>IF(ISNA((VLOOKUP(A14,'Récapitulatif HOMMES'!A$13:H$43,2,FALSE))),0,(VLOOKUP(A14,'Récapitulatif HOMMES'!A$13:H$43,2,FALSE)))</f>
        <v>0</v>
      </c>
      <c r="C14" s="8">
        <f>IF(ISNA((VLOOKUP(B14,'Récapitulatif HOMMES'!B$13:I$43,2,FALSE))),0,(VLOOKUP(B14,'Récapitulatif HOMMES'!B$13:I$43,2,FALSE)))</f>
        <v>0</v>
      </c>
      <c r="D14" s="8">
        <f>IF(ISNA((VLOOKUP(A14,'Récapitulatif HOMMES'!A$13:K$43,4,FALSE))),0,(VLOOKUP(A14,'Récapitulatif HOMMES'!A$13:K$43,4,FALSE)))</f>
        <v>0</v>
      </c>
      <c r="E14" s="8">
        <f>IF(ISNA((VLOOKUP(A14,'Récapitulatif HOMMES'!A$13:K$43,5,FALSE))),0,(VLOOKUP(A14,'Récapitulatif HOMMES'!A$13:K$43,5,FALSE)))</f>
        <v>0</v>
      </c>
      <c r="F14" s="8">
        <f>IF(ISNA((VLOOKUP(A14,'Récapitulatif HOMMES'!A$13:I$43,6,FALSE))),0,(VLOOKUP(A14,'Récapitulatif HOMMES'!A$13:I$43,6,FALSE)))</f>
        <v>0</v>
      </c>
      <c r="G14" s="8">
        <f>IF(ISNA((VLOOKUP(A14,'Récapitulatif HOMMES'!A$13:I$42,7,FALSE))),0,(VLOOKUP(A14,'Récapitulatif HOMMES'!A$13:L$42,7,FALSE)))</f>
        <v>0</v>
      </c>
      <c r="H14" s="8">
        <f>IF(ISNA((VLOOKUP(G14,'Récapitulatif HOMMES'!G$13:M$43,2,FALSE))),0,(VLOOKUP(G14,'Récapitulatif HOMMES'!G$13:M$43,2,FALSE)))</f>
        <v>0</v>
      </c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</row>
    <row r="15" spans="1:21" ht="20.25" customHeight="1" x14ac:dyDescent="0.3">
      <c r="A15" s="7"/>
      <c r="B15" s="8">
        <f>IF(ISNA((VLOOKUP(A15,'Récapitulatif HOMMES'!A$13:H$43,2,FALSE))),0,(VLOOKUP(A15,'Récapitulatif HOMMES'!A$13:H$43,2,FALSE)))</f>
        <v>0</v>
      </c>
      <c r="C15" s="8">
        <f>IF(ISNA((VLOOKUP(B15,'Récapitulatif HOMMES'!B$13:I$43,2,FALSE))),0,(VLOOKUP(B15,'Récapitulatif HOMMES'!B$13:I$43,2,FALSE)))</f>
        <v>0</v>
      </c>
      <c r="D15" s="8">
        <f>IF(ISNA((VLOOKUP(A15,'Récapitulatif HOMMES'!A$13:K$43,4,FALSE))),0,(VLOOKUP(A15,'Récapitulatif HOMMES'!A$13:K$43,4,FALSE)))</f>
        <v>0</v>
      </c>
      <c r="E15" s="8">
        <f>IF(ISNA((VLOOKUP(A15,'Récapitulatif HOMMES'!A$13:K$43,5,FALSE))),0,(VLOOKUP(A15,'Récapitulatif HOMMES'!A$13:K$43,5,FALSE)))</f>
        <v>0</v>
      </c>
      <c r="F15" s="8">
        <f>IF(ISNA((VLOOKUP(A15,'Récapitulatif HOMMES'!A$13:I$43,6,FALSE))),0,(VLOOKUP(A15,'Récapitulatif HOMMES'!A$13:I$43,6,FALSE)))</f>
        <v>0</v>
      </c>
      <c r="G15" s="8">
        <f>IF(ISNA((VLOOKUP(A15,'Récapitulatif HOMMES'!A$13:I$42,7,FALSE))),0,(VLOOKUP(A15,'Récapitulatif HOMMES'!A$13:L$42,7,FALSE)))</f>
        <v>0</v>
      </c>
      <c r="H15" s="8">
        <f>IF(ISNA((VLOOKUP(G15,'Récapitulatif HOMMES'!G$13:M$43,2,FALSE))),0,(VLOOKUP(G15,'Récapitulatif HOMMES'!G$13:M$43,2,FALSE)))</f>
        <v>0</v>
      </c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</row>
    <row r="16" spans="1:21" ht="20.25" customHeight="1" x14ac:dyDescent="0.3">
      <c r="A16" s="7"/>
      <c r="B16" s="8">
        <f>IF(ISNA((VLOOKUP(A16,'Récapitulatif HOMMES'!A$13:H$43,2,FALSE))),0,(VLOOKUP(A16,'Récapitulatif HOMMES'!A$13:H$43,2,FALSE)))</f>
        <v>0</v>
      </c>
      <c r="C16" s="8">
        <f>IF(ISNA((VLOOKUP(B16,'Récapitulatif HOMMES'!B$13:I$43,2,FALSE))),0,(VLOOKUP(B16,'Récapitulatif HOMMES'!B$13:I$43,2,FALSE)))</f>
        <v>0</v>
      </c>
      <c r="D16" s="8">
        <f>IF(ISNA((VLOOKUP(A16,'Récapitulatif HOMMES'!A$13:K$43,4,FALSE))),0,(VLOOKUP(A16,'Récapitulatif HOMMES'!A$13:K$43,4,FALSE)))</f>
        <v>0</v>
      </c>
      <c r="E16" s="8">
        <f>IF(ISNA((VLOOKUP(A16,'Récapitulatif HOMMES'!A$13:K$43,5,FALSE))),0,(VLOOKUP(A16,'Récapitulatif HOMMES'!A$13:K$43,5,FALSE)))</f>
        <v>0</v>
      </c>
      <c r="F16" s="8">
        <f>IF(ISNA((VLOOKUP(A16,'Récapitulatif HOMMES'!A$13:I$43,6,FALSE))),0,(VLOOKUP(A16,'Récapitulatif HOMMES'!A$13:I$43,6,FALSE)))</f>
        <v>0</v>
      </c>
      <c r="G16" s="8">
        <f>IF(ISNA((VLOOKUP(A16,'Récapitulatif HOMMES'!A$13:I$42,7,FALSE))),0,(VLOOKUP(A16,'Récapitulatif HOMMES'!A$13:L$42,7,FALSE)))</f>
        <v>0</v>
      </c>
      <c r="H16" s="8">
        <f>IF(ISNA((VLOOKUP(G16,'Récapitulatif HOMMES'!G$13:M$43,2,FALSE))),0,(VLOOKUP(G16,'Récapitulatif HOMMES'!G$13:M$43,2,FALSE)))</f>
        <v>0</v>
      </c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</row>
    <row r="17" spans="1:21" s="32" customFormat="1" ht="22.5" customHeight="1" x14ac:dyDescent="0.3">
      <c r="A17" s="5"/>
      <c r="B17" s="6"/>
      <c r="C17" s="6"/>
      <c r="D17" s="6"/>
      <c r="E17" s="6"/>
      <c r="F17" s="6"/>
      <c r="G17" s="6"/>
      <c r="H17" s="6"/>
    </row>
    <row r="18" spans="1:21" ht="20.25" customHeight="1" x14ac:dyDescent="0.3">
      <c r="A18" s="82" t="s">
        <v>23</v>
      </c>
      <c r="B18" s="83"/>
      <c r="C18" s="84" t="s">
        <v>25</v>
      </c>
      <c r="D18" s="85"/>
      <c r="E18" s="85"/>
      <c r="F18" s="85"/>
      <c r="G18" s="85"/>
      <c r="H18" s="86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</row>
    <row r="19" spans="1:21" ht="20.25" customHeight="1" x14ac:dyDescent="0.3">
      <c r="A19" s="82" t="s">
        <v>13</v>
      </c>
      <c r="B19" s="83"/>
      <c r="C19" s="84">
        <f>COUNTA(A22:A26)</f>
        <v>0</v>
      </c>
      <c r="D19" s="85"/>
      <c r="E19" s="85"/>
      <c r="F19" s="85"/>
      <c r="G19" s="85"/>
      <c r="H19" s="86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</row>
    <row r="20" spans="1:21" ht="22.5" customHeight="1" x14ac:dyDescent="0.3"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</row>
    <row r="21" spans="1:21" ht="32.25" customHeight="1" x14ac:dyDescent="0.3">
      <c r="A21" s="4" t="s">
        <v>2</v>
      </c>
      <c r="B21" s="4" t="s">
        <v>8</v>
      </c>
      <c r="C21" s="4" t="s">
        <v>3</v>
      </c>
      <c r="D21" s="4" t="str">
        <f>'(H) KM'!D$11</f>
        <v>CATÉGORIE D'AGE</v>
      </c>
      <c r="E21" s="4" t="str">
        <f>'(H) KM'!E$11</f>
        <v>CATEGORIE DE LICENCE</v>
      </c>
      <c r="F21" s="4" t="s">
        <v>0</v>
      </c>
      <c r="G21" s="4" t="s">
        <v>18</v>
      </c>
      <c r="H21" s="4" t="s">
        <v>1</v>
      </c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</row>
    <row r="22" spans="1:21" ht="20.25" customHeight="1" x14ac:dyDescent="0.3">
      <c r="A22" s="7"/>
      <c r="B22" s="8">
        <f>IF(ISNA((VLOOKUP(A22,'Récapitulatif HOMMES'!A$13:H$43,2,FALSE))),0,(VLOOKUP(A22,'Récapitulatif HOMMES'!A$13:H$43,2,FALSE)))</f>
        <v>0</v>
      </c>
      <c r="C22" s="8">
        <f>IF(ISNA((VLOOKUP(B22,'Récapitulatif HOMMES'!B$13:I$43,2,FALSE))),0,(VLOOKUP(B22,'Récapitulatif HOMMES'!B$13:I$43,2,FALSE)))</f>
        <v>0</v>
      </c>
      <c r="D22" s="8">
        <f>IF(ISNA((VLOOKUP(A22,'Récapitulatif HOMMES'!A$13:K$43,4,FALSE))),0,(VLOOKUP(A22,'Récapitulatif HOMMES'!A$13:K$43,4,FALSE)))</f>
        <v>0</v>
      </c>
      <c r="E22" s="8">
        <f>IF(ISNA((VLOOKUP(A22,'Récapitulatif HOMMES'!A$13:K$43,5,FALSE))),0,(VLOOKUP(A22,'Récapitulatif HOMMES'!A$13:K$43,5,FALSE)))</f>
        <v>0</v>
      </c>
      <c r="F22" s="8">
        <f>IF(ISNA((VLOOKUP(A22,'Récapitulatif HOMMES'!A$13:I$43,6,FALSE))),0,(VLOOKUP(A22,'Récapitulatif HOMMES'!A$13:I$43,6,FALSE)))</f>
        <v>0</v>
      </c>
      <c r="G22" s="8">
        <f>IF(ISNA((VLOOKUP(A22,'Récapitulatif HOMMES'!A$13:I$42,7,FALSE))),0,(VLOOKUP(A22,'Récapitulatif HOMMES'!A$13:L$42,7,FALSE)))</f>
        <v>0</v>
      </c>
      <c r="H22" s="8">
        <f>IF(ISNA((VLOOKUP(G22,'Récapitulatif HOMMES'!G$13:M$43,2,FALSE))),0,(VLOOKUP(G22,'Récapitulatif HOMMES'!G$13:M$43,2,FALSE)))</f>
        <v>0</v>
      </c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</row>
    <row r="23" spans="1:21" ht="20.25" customHeight="1" x14ac:dyDescent="0.3">
      <c r="A23" s="7"/>
      <c r="B23" s="8">
        <f>IF(ISNA((VLOOKUP(A23,'Récapitulatif HOMMES'!A$13:H$43,2,FALSE))),0,(VLOOKUP(A23,'Récapitulatif HOMMES'!A$13:H$43,2,FALSE)))</f>
        <v>0</v>
      </c>
      <c r="C23" s="8">
        <f>IF(ISNA((VLOOKUP(B23,'Récapitulatif HOMMES'!B$13:I$43,2,FALSE))),0,(VLOOKUP(B23,'Récapitulatif HOMMES'!B$13:I$43,2,FALSE)))</f>
        <v>0</v>
      </c>
      <c r="D23" s="8">
        <f>IF(ISNA((VLOOKUP(A23,'Récapitulatif HOMMES'!A$13:K$43,4,FALSE))),0,(VLOOKUP(A23,'Récapitulatif HOMMES'!A$13:K$43,4,FALSE)))</f>
        <v>0</v>
      </c>
      <c r="E23" s="8">
        <f>IF(ISNA((VLOOKUP(A23,'Récapitulatif HOMMES'!A$13:K$43,5,FALSE))),0,(VLOOKUP(A23,'Récapitulatif HOMMES'!A$13:K$43,5,FALSE)))</f>
        <v>0</v>
      </c>
      <c r="F23" s="8">
        <f>IF(ISNA((VLOOKUP(A23,'Récapitulatif HOMMES'!A$13:I$43,6,FALSE))),0,(VLOOKUP(A23,'Récapitulatif HOMMES'!A$13:I$43,6,FALSE)))</f>
        <v>0</v>
      </c>
      <c r="G23" s="8">
        <f>IF(ISNA((VLOOKUP(A23,'Récapitulatif HOMMES'!A$13:I$42,7,FALSE))),0,(VLOOKUP(A23,'Récapitulatif HOMMES'!A$13:L$42,7,FALSE)))</f>
        <v>0</v>
      </c>
      <c r="H23" s="8">
        <f>IF(ISNA((VLOOKUP(G23,'Récapitulatif HOMMES'!G$13:M$43,2,FALSE))),0,(VLOOKUP(G23,'Récapitulatif HOMMES'!G$13:M$43,2,FALSE)))</f>
        <v>0</v>
      </c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</row>
    <row r="24" spans="1:21" ht="20.25" customHeight="1" x14ac:dyDescent="0.3">
      <c r="A24" s="7"/>
      <c r="B24" s="8">
        <f>IF(ISNA((VLOOKUP(A24,'Récapitulatif HOMMES'!A$13:H$43,2,FALSE))),0,(VLOOKUP(A24,'Récapitulatif HOMMES'!A$13:H$43,2,FALSE)))</f>
        <v>0</v>
      </c>
      <c r="C24" s="8">
        <f>IF(ISNA((VLOOKUP(B24,'Récapitulatif HOMMES'!B$13:I$43,2,FALSE))),0,(VLOOKUP(B24,'Récapitulatif HOMMES'!B$13:I$43,2,FALSE)))</f>
        <v>0</v>
      </c>
      <c r="D24" s="8">
        <f>IF(ISNA((VLOOKUP(A24,'Récapitulatif HOMMES'!A$13:K$43,4,FALSE))),0,(VLOOKUP(A24,'Récapitulatif HOMMES'!A$13:K$43,4,FALSE)))</f>
        <v>0</v>
      </c>
      <c r="E24" s="8">
        <f>IF(ISNA((VLOOKUP(A24,'Récapitulatif HOMMES'!A$13:K$43,5,FALSE))),0,(VLOOKUP(A24,'Récapitulatif HOMMES'!A$13:K$43,5,FALSE)))</f>
        <v>0</v>
      </c>
      <c r="F24" s="8">
        <f>IF(ISNA((VLOOKUP(A24,'Récapitulatif HOMMES'!A$13:I$43,6,FALSE))),0,(VLOOKUP(A24,'Récapitulatif HOMMES'!A$13:I$43,6,FALSE)))</f>
        <v>0</v>
      </c>
      <c r="G24" s="8">
        <f>IF(ISNA((VLOOKUP(A24,'Récapitulatif HOMMES'!A$13:I$42,7,FALSE))),0,(VLOOKUP(A24,'Récapitulatif HOMMES'!A$13:L$42,7,FALSE)))</f>
        <v>0</v>
      </c>
      <c r="H24" s="8">
        <f>IF(ISNA((VLOOKUP(G24,'Récapitulatif HOMMES'!G$13:M$43,2,FALSE))),0,(VLOOKUP(G24,'Récapitulatif HOMMES'!G$13:M$43,2,FALSE)))</f>
        <v>0</v>
      </c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</row>
    <row r="25" spans="1:21" ht="20.25" customHeight="1" x14ac:dyDescent="0.3">
      <c r="A25" s="7"/>
      <c r="B25" s="8">
        <f>IF(ISNA((VLOOKUP(A25,'Récapitulatif HOMMES'!A$13:H$43,2,FALSE))),0,(VLOOKUP(A25,'Récapitulatif HOMMES'!A$13:H$43,2,FALSE)))</f>
        <v>0</v>
      </c>
      <c r="C25" s="8">
        <f>IF(ISNA((VLOOKUP(B25,'Récapitulatif HOMMES'!B$13:I$43,2,FALSE))),0,(VLOOKUP(B25,'Récapitulatif HOMMES'!B$13:I$43,2,FALSE)))</f>
        <v>0</v>
      </c>
      <c r="D25" s="8">
        <f>IF(ISNA((VLOOKUP(A25,'Récapitulatif HOMMES'!A$13:K$43,4,FALSE))),0,(VLOOKUP(A25,'Récapitulatif HOMMES'!A$13:K$43,4,FALSE)))</f>
        <v>0</v>
      </c>
      <c r="E25" s="8">
        <f>IF(ISNA((VLOOKUP(A25,'Récapitulatif HOMMES'!A$13:K$43,5,FALSE))),0,(VLOOKUP(A25,'Récapitulatif HOMMES'!A$13:K$43,5,FALSE)))</f>
        <v>0</v>
      </c>
      <c r="F25" s="8">
        <f>IF(ISNA((VLOOKUP(A25,'Récapitulatif HOMMES'!A$13:I$43,6,FALSE))),0,(VLOOKUP(A25,'Récapitulatif HOMMES'!A$13:I$43,6,FALSE)))</f>
        <v>0</v>
      </c>
      <c r="G25" s="8">
        <f>IF(ISNA((VLOOKUP(A25,'Récapitulatif HOMMES'!A$13:I$42,7,FALSE))),0,(VLOOKUP(A25,'Récapitulatif HOMMES'!A$13:L$42,7,FALSE)))</f>
        <v>0</v>
      </c>
      <c r="H25" s="8">
        <f>IF(ISNA((VLOOKUP(G25,'Récapitulatif HOMMES'!G$13:M$43,2,FALSE))),0,(VLOOKUP(G25,'Récapitulatif HOMMES'!G$13:M$43,2,FALSE)))</f>
        <v>0</v>
      </c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</row>
    <row r="26" spans="1:21" ht="20.25" customHeight="1" x14ac:dyDescent="0.3">
      <c r="A26" s="7"/>
      <c r="B26" s="8">
        <f>IF(ISNA((VLOOKUP(A26,'Récapitulatif HOMMES'!A$13:H$43,2,FALSE))),0,(VLOOKUP(A26,'Récapitulatif HOMMES'!A$13:H$43,2,FALSE)))</f>
        <v>0</v>
      </c>
      <c r="C26" s="8">
        <f>IF(ISNA((VLOOKUP(B26,'Récapitulatif HOMMES'!B$13:I$43,2,FALSE))),0,(VLOOKUP(B26,'Récapitulatif HOMMES'!B$13:I$43,2,FALSE)))</f>
        <v>0</v>
      </c>
      <c r="D26" s="8">
        <f>IF(ISNA((VLOOKUP(A26,'Récapitulatif HOMMES'!A$13:K$43,4,FALSE))),0,(VLOOKUP(A26,'Récapitulatif HOMMES'!A$13:K$43,4,FALSE)))</f>
        <v>0</v>
      </c>
      <c r="E26" s="8">
        <f>IF(ISNA((VLOOKUP(A26,'Récapitulatif HOMMES'!A$13:K$43,5,FALSE))),0,(VLOOKUP(A26,'Récapitulatif HOMMES'!A$13:K$43,5,FALSE)))</f>
        <v>0</v>
      </c>
      <c r="F26" s="8">
        <f>IF(ISNA((VLOOKUP(A26,'Récapitulatif HOMMES'!A$13:I$43,6,FALSE))),0,(VLOOKUP(A26,'Récapitulatif HOMMES'!A$13:I$43,6,FALSE)))</f>
        <v>0</v>
      </c>
      <c r="G26" s="8">
        <f>IF(ISNA((VLOOKUP(A26,'Récapitulatif HOMMES'!A$13:I$42,7,FALSE))),0,(VLOOKUP(A26,'Récapitulatif HOMMES'!A$13:L$42,7,FALSE)))</f>
        <v>0</v>
      </c>
      <c r="H26" s="8">
        <f>IF(ISNA((VLOOKUP(G26,'Récapitulatif HOMMES'!G$13:M$43,2,FALSE))),0,(VLOOKUP(G26,'Récapitulatif HOMMES'!G$13:M$43,2,FALSE)))</f>
        <v>0</v>
      </c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</row>
    <row r="27" spans="1:21" ht="22.5" customHeight="1" x14ac:dyDescent="0.3"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</row>
    <row r="28" spans="1:21" ht="20.25" customHeight="1" x14ac:dyDescent="0.3">
      <c r="A28" s="82" t="s">
        <v>23</v>
      </c>
      <c r="B28" s="83"/>
      <c r="C28" s="84" t="s">
        <v>26</v>
      </c>
      <c r="D28" s="85"/>
      <c r="E28" s="85"/>
      <c r="F28" s="85"/>
      <c r="G28" s="85"/>
      <c r="H28" s="86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</row>
    <row r="29" spans="1:21" ht="20.25" customHeight="1" x14ac:dyDescent="0.3">
      <c r="A29" s="82" t="s">
        <v>13</v>
      </c>
      <c r="B29" s="83"/>
      <c r="C29" s="84">
        <f>COUNTA(A32:A36)</f>
        <v>0</v>
      </c>
      <c r="D29" s="85"/>
      <c r="E29" s="85"/>
      <c r="F29" s="85"/>
      <c r="G29" s="85"/>
      <c r="H29" s="86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</row>
    <row r="30" spans="1:21" ht="22.5" customHeight="1" x14ac:dyDescent="0.3"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</row>
    <row r="31" spans="1:21" ht="32.25" customHeight="1" x14ac:dyDescent="0.3">
      <c r="A31" s="4" t="s">
        <v>2</v>
      </c>
      <c r="B31" s="4" t="s">
        <v>8</v>
      </c>
      <c r="C31" s="4" t="s">
        <v>3</v>
      </c>
      <c r="D31" s="4" t="str">
        <f>'(H) KM'!D$11</f>
        <v>CATÉGORIE D'AGE</v>
      </c>
      <c r="E31" s="4" t="str">
        <f>'(H) KM'!E$11</f>
        <v>CATEGORIE DE LICENCE</v>
      </c>
      <c r="F31" s="4" t="s">
        <v>0</v>
      </c>
      <c r="G31" s="4" t="s">
        <v>18</v>
      </c>
      <c r="H31" s="4" t="s">
        <v>1</v>
      </c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</row>
    <row r="32" spans="1:21" ht="20.25" customHeight="1" x14ac:dyDescent="0.3">
      <c r="A32" s="7"/>
      <c r="B32" s="8">
        <f>IF(ISNA((VLOOKUP(A32,'Récapitulatif HOMMES'!A$13:H$43,2,FALSE))),0,(VLOOKUP(A32,'Récapitulatif HOMMES'!A$13:H$43,2,FALSE)))</f>
        <v>0</v>
      </c>
      <c r="C32" s="8">
        <f>IF(ISNA((VLOOKUP(B32,'Récapitulatif HOMMES'!B$13:I$43,2,FALSE))),0,(VLOOKUP(B32,'Récapitulatif HOMMES'!B$13:I$43,2,FALSE)))</f>
        <v>0</v>
      </c>
      <c r="D32" s="8">
        <f>IF(ISNA((VLOOKUP(A32,'Récapitulatif HOMMES'!A$13:K$43,4,FALSE))),0,(VLOOKUP(A32,'Récapitulatif HOMMES'!A$13:K$43,4,FALSE)))</f>
        <v>0</v>
      </c>
      <c r="E32" s="8">
        <f>IF(ISNA((VLOOKUP(A32,'Récapitulatif HOMMES'!A$13:K$43,5,FALSE))),0,(VLOOKUP(A32,'Récapitulatif HOMMES'!A$13:K$43,5,FALSE)))</f>
        <v>0</v>
      </c>
      <c r="F32" s="8">
        <f>IF(ISNA((VLOOKUP(A32,'Récapitulatif HOMMES'!A$13:I$43,6,FALSE))),0,(VLOOKUP(A32,'Récapitulatif HOMMES'!A$13:I$43,6,FALSE)))</f>
        <v>0</v>
      </c>
      <c r="G32" s="8">
        <f>IF(ISNA((VLOOKUP(A32,'Récapitulatif HOMMES'!A$13:I$42,7,FALSE))),0,(VLOOKUP(A32,'Récapitulatif HOMMES'!A$13:L$42,7,FALSE)))</f>
        <v>0</v>
      </c>
      <c r="H32" s="8">
        <f>IF(ISNA((VLOOKUP(G32,'Récapitulatif HOMMES'!G$13:M$43,2,FALSE))),0,(VLOOKUP(G32,'Récapitulatif HOMMES'!G$13:M$43,2,FALSE)))</f>
        <v>0</v>
      </c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</row>
    <row r="33" spans="1:21" ht="20.25" customHeight="1" x14ac:dyDescent="0.3">
      <c r="A33" s="7"/>
      <c r="B33" s="8">
        <f>IF(ISNA((VLOOKUP(A33,'Récapitulatif HOMMES'!A$13:H$43,2,FALSE))),0,(VLOOKUP(A33,'Récapitulatif HOMMES'!A$13:H$43,2,FALSE)))</f>
        <v>0</v>
      </c>
      <c r="C33" s="8">
        <f>IF(ISNA((VLOOKUP(B33,'Récapitulatif HOMMES'!B$13:I$43,2,FALSE))),0,(VLOOKUP(B33,'Récapitulatif HOMMES'!B$13:I$43,2,FALSE)))</f>
        <v>0</v>
      </c>
      <c r="D33" s="8">
        <f>IF(ISNA((VLOOKUP(A33,'Récapitulatif HOMMES'!A$13:K$43,4,FALSE))),0,(VLOOKUP(A33,'Récapitulatif HOMMES'!A$13:K$43,4,FALSE)))</f>
        <v>0</v>
      </c>
      <c r="E33" s="8">
        <f>IF(ISNA((VLOOKUP(A33,'Récapitulatif HOMMES'!A$13:K$43,5,FALSE))),0,(VLOOKUP(A33,'Récapitulatif HOMMES'!A$13:K$43,5,FALSE)))</f>
        <v>0</v>
      </c>
      <c r="F33" s="8">
        <f>IF(ISNA((VLOOKUP(A33,'Récapitulatif HOMMES'!A$13:I$43,6,FALSE))),0,(VLOOKUP(A33,'Récapitulatif HOMMES'!A$13:I$43,6,FALSE)))</f>
        <v>0</v>
      </c>
      <c r="G33" s="8">
        <f>IF(ISNA((VLOOKUP(A33,'Récapitulatif HOMMES'!A$13:I$42,7,FALSE))),0,(VLOOKUP(A33,'Récapitulatif HOMMES'!A$13:L$42,7,FALSE)))</f>
        <v>0</v>
      </c>
      <c r="H33" s="8">
        <f>IF(ISNA((VLOOKUP(G33,'Récapitulatif HOMMES'!G$13:M$43,2,FALSE))),0,(VLOOKUP(G33,'Récapitulatif HOMMES'!G$13:M$43,2,FALSE)))</f>
        <v>0</v>
      </c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</row>
    <row r="34" spans="1:21" ht="20.25" customHeight="1" x14ac:dyDescent="0.3">
      <c r="A34" s="7"/>
      <c r="B34" s="8">
        <f>IF(ISNA((VLOOKUP(A34,'Récapitulatif HOMMES'!A$13:H$43,2,FALSE))),0,(VLOOKUP(A34,'Récapitulatif HOMMES'!A$13:H$43,2,FALSE)))</f>
        <v>0</v>
      </c>
      <c r="C34" s="8">
        <f>IF(ISNA((VLOOKUP(B34,'Récapitulatif HOMMES'!B$13:I$43,2,FALSE))),0,(VLOOKUP(B34,'Récapitulatif HOMMES'!B$13:I$43,2,FALSE)))</f>
        <v>0</v>
      </c>
      <c r="D34" s="8">
        <f>IF(ISNA((VLOOKUP(A34,'Récapitulatif HOMMES'!A$13:K$43,4,FALSE))),0,(VLOOKUP(A34,'Récapitulatif HOMMES'!A$13:K$43,4,FALSE)))</f>
        <v>0</v>
      </c>
      <c r="E34" s="8">
        <f>IF(ISNA((VLOOKUP(A34,'Récapitulatif HOMMES'!A$13:K$43,5,FALSE))),0,(VLOOKUP(A34,'Récapitulatif HOMMES'!A$13:K$43,5,FALSE)))</f>
        <v>0</v>
      </c>
      <c r="F34" s="8">
        <f>IF(ISNA((VLOOKUP(A34,'Récapitulatif HOMMES'!A$13:I$43,6,FALSE))),0,(VLOOKUP(A34,'Récapitulatif HOMMES'!A$13:I$43,6,FALSE)))</f>
        <v>0</v>
      </c>
      <c r="G34" s="8">
        <f>IF(ISNA((VLOOKUP(A34,'Récapitulatif HOMMES'!A$13:I$42,7,FALSE))),0,(VLOOKUP(A34,'Récapitulatif HOMMES'!A$13:L$42,7,FALSE)))</f>
        <v>0</v>
      </c>
      <c r="H34" s="8">
        <f>IF(ISNA((VLOOKUP(G34,'Récapitulatif HOMMES'!G$13:M$43,2,FALSE))),0,(VLOOKUP(G34,'Récapitulatif HOMMES'!G$13:M$43,2,FALSE)))</f>
        <v>0</v>
      </c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</row>
    <row r="35" spans="1:21" ht="20.25" customHeight="1" x14ac:dyDescent="0.3">
      <c r="A35" s="7"/>
      <c r="B35" s="8">
        <f>IF(ISNA((VLOOKUP(A35,'Récapitulatif HOMMES'!A$13:H$43,2,FALSE))),0,(VLOOKUP(A35,'Récapitulatif HOMMES'!A$13:H$43,2,FALSE)))</f>
        <v>0</v>
      </c>
      <c r="C35" s="8">
        <f>IF(ISNA((VLOOKUP(B35,'Récapitulatif HOMMES'!B$13:I$43,2,FALSE))),0,(VLOOKUP(B35,'Récapitulatif HOMMES'!B$13:I$43,2,FALSE)))</f>
        <v>0</v>
      </c>
      <c r="D35" s="8">
        <f>IF(ISNA((VLOOKUP(A35,'Récapitulatif HOMMES'!A$13:K$43,4,FALSE))),0,(VLOOKUP(A35,'Récapitulatif HOMMES'!A$13:K$43,4,FALSE)))</f>
        <v>0</v>
      </c>
      <c r="E35" s="8">
        <f>IF(ISNA((VLOOKUP(A35,'Récapitulatif HOMMES'!A$13:K$43,5,FALSE))),0,(VLOOKUP(A35,'Récapitulatif HOMMES'!A$13:K$43,5,FALSE)))</f>
        <v>0</v>
      </c>
      <c r="F35" s="8">
        <f>IF(ISNA((VLOOKUP(A35,'Récapitulatif HOMMES'!A$13:I$43,6,FALSE))),0,(VLOOKUP(A35,'Récapitulatif HOMMES'!A$13:I$43,6,FALSE)))</f>
        <v>0</v>
      </c>
      <c r="G35" s="8">
        <f>IF(ISNA((VLOOKUP(A35,'Récapitulatif HOMMES'!A$13:I$42,7,FALSE))),0,(VLOOKUP(A35,'Récapitulatif HOMMES'!A$13:L$42,7,FALSE)))</f>
        <v>0</v>
      </c>
      <c r="H35" s="8">
        <f>IF(ISNA((VLOOKUP(G35,'Récapitulatif HOMMES'!G$13:M$43,2,FALSE))),0,(VLOOKUP(G35,'Récapitulatif HOMMES'!G$13:M$43,2,FALSE)))</f>
        <v>0</v>
      </c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</row>
    <row r="36" spans="1:21" ht="20.25" customHeight="1" x14ac:dyDescent="0.3">
      <c r="A36" s="7"/>
      <c r="B36" s="8">
        <f>IF(ISNA((VLOOKUP(A36,'Récapitulatif HOMMES'!A$13:H$43,2,FALSE))),0,(VLOOKUP(A36,'Récapitulatif HOMMES'!A$13:H$43,2,FALSE)))</f>
        <v>0</v>
      </c>
      <c r="C36" s="8">
        <f>IF(ISNA((VLOOKUP(B36,'Récapitulatif HOMMES'!B$13:I$43,2,FALSE))),0,(VLOOKUP(B36,'Récapitulatif HOMMES'!B$13:I$43,2,FALSE)))</f>
        <v>0</v>
      </c>
      <c r="D36" s="8">
        <f>IF(ISNA((VLOOKUP(A36,'Récapitulatif HOMMES'!A$13:K$43,4,FALSE))),0,(VLOOKUP(A36,'Récapitulatif HOMMES'!A$13:K$43,4,FALSE)))</f>
        <v>0</v>
      </c>
      <c r="E36" s="8">
        <f>IF(ISNA((VLOOKUP(A36,'Récapitulatif HOMMES'!A$13:K$43,5,FALSE))),0,(VLOOKUP(A36,'Récapitulatif HOMMES'!A$13:K$43,5,FALSE)))</f>
        <v>0</v>
      </c>
      <c r="F36" s="8">
        <f>IF(ISNA((VLOOKUP(A36,'Récapitulatif HOMMES'!A$13:I$43,6,FALSE))),0,(VLOOKUP(A36,'Récapitulatif HOMMES'!A$13:I$43,6,FALSE)))</f>
        <v>0</v>
      </c>
      <c r="G36" s="8">
        <f>IF(ISNA((VLOOKUP(A36,'Récapitulatif HOMMES'!A$13:I$42,7,FALSE))),0,(VLOOKUP(A36,'Récapitulatif HOMMES'!A$13:L$42,7,FALSE)))</f>
        <v>0</v>
      </c>
      <c r="H36" s="8">
        <f>IF(ISNA((VLOOKUP(G36,'Récapitulatif HOMMES'!G$13:M$43,2,FALSE))),0,(VLOOKUP(G36,'Récapitulatif HOMMES'!G$13:M$43,2,FALSE)))</f>
        <v>0</v>
      </c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</row>
    <row r="37" spans="1:21" ht="22.5" customHeight="1" x14ac:dyDescent="0.3"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</row>
    <row r="38" spans="1:21" ht="20.25" customHeight="1" x14ac:dyDescent="0.3">
      <c r="A38" s="82" t="s">
        <v>23</v>
      </c>
      <c r="B38" s="83"/>
      <c r="C38" s="84" t="s">
        <v>27</v>
      </c>
      <c r="D38" s="85"/>
      <c r="E38" s="85"/>
      <c r="F38" s="85"/>
      <c r="G38" s="85"/>
      <c r="H38" s="86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</row>
    <row r="39" spans="1:21" ht="20.25" customHeight="1" x14ac:dyDescent="0.3">
      <c r="A39" s="82" t="s">
        <v>13</v>
      </c>
      <c r="B39" s="83"/>
      <c r="C39" s="84">
        <f>COUNTA(A42:A46)</f>
        <v>0</v>
      </c>
      <c r="D39" s="85"/>
      <c r="E39" s="85"/>
      <c r="F39" s="85"/>
      <c r="G39" s="85"/>
      <c r="H39" s="86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</row>
    <row r="40" spans="1:21" ht="22.5" customHeight="1" x14ac:dyDescent="0.3"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</row>
    <row r="41" spans="1:21" ht="32.25" customHeight="1" x14ac:dyDescent="0.3">
      <c r="A41" s="4" t="s">
        <v>2</v>
      </c>
      <c r="B41" s="4" t="s">
        <v>8</v>
      </c>
      <c r="C41" s="4" t="s">
        <v>3</v>
      </c>
      <c r="D41" s="4" t="str">
        <f>'(H) KM'!D$11</f>
        <v>CATÉGORIE D'AGE</v>
      </c>
      <c r="E41" s="4" t="str">
        <f>'(H) KM'!E$11</f>
        <v>CATEGORIE DE LICENCE</v>
      </c>
      <c r="F41" s="4" t="s">
        <v>0</v>
      </c>
      <c r="G41" s="4" t="s">
        <v>18</v>
      </c>
      <c r="H41" s="4" t="s">
        <v>1</v>
      </c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</row>
    <row r="42" spans="1:21" ht="20.25" customHeight="1" x14ac:dyDescent="0.3">
      <c r="A42" s="7"/>
      <c r="B42" s="8">
        <f>IF(ISNA((VLOOKUP(A42,'Récapitulatif HOMMES'!A$13:H$43,2,FALSE))),0,(VLOOKUP(A42,'Récapitulatif HOMMES'!A$13:H$43,2,FALSE)))</f>
        <v>0</v>
      </c>
      <c r="C42" s="8">
        <f>IF(ISNA((VLOOKUP(B42,'Récapitulatif HOMMES'!B$13:I$43,2,FALSE))),0,(VLOOKUP(B42,'Récapitulatif HOMMES'!B$13:I$43,2,FALSE)))</f>
        <v>0</v>
      </c>
      <c r="D42" s="8">
        <f>IF(ISNA((VLOOKUP(A42,'Récapitulatif HOMMES'!A$13:K$43,4,FALSE))),0,(VLOOKUP(A42,'Récapitulatif HOMMES'!A$13:K$43,4,FALSE)))</f>
        <v>0</v>
      </c>
      <c r="E42" s="8">
        <f>IF(ISNA((VLOOKUP(A42,'Récapitulatif HOMMES'!A$13:K$43,5,FALSE))),0,(VLOOKUP(A42,'Récapitulatif HOMMES'!A$13:K$43,5,FALSE)))</f>
        <v>0</v>
      </c>
      <c r="F42" s="8">
        <f>IF(ISNA((VLOOKUP(A42,'Récapitulatif HOMMES'!A$13:I$43,6,FALSE))),0,(VLOOKUP(A42,'Récapitulatif HOMMES'!A$13:I$43,6,FALSE)))</f>
        <v>0</v>
      </c>
      <c r="G42" s="8">
        <f>IF(ISNA((VLOOKUP(A42,'Récapitulatif HOMMES'!A$13:I$42,7,FALSE))),0,(VLOOKUP(A42,'Récapitulatif HOMMES'!A$13:L$42,7,FALSE)))</f>
        <v>0</v>
      </c>
      <c r="H42" s="8">
        <f>IF(ISNA((VLOOKUP(G42,'Récapitulatif HOMMES'!G$13:M$43,2,FALSE))),0,(VLOOKUP(G42,'Récapitulatif HOMMES'!G$13:M$43,2,FALSE)))</f>
        <v>0</v>
      </c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</row>
    <row r="43" spans="1:21" ht="20.25" customHeight="1" x14ac:dyDescent="0.3">
      <c r="A43" s="7"/>
      <c r="B43" s="8">
        <f>IF(ISNA((VLOOKUP(A43,'Récapitulatif HOMMES'!A$13:H$43,2,FALSE))),0,(VLOOKUP(A43,'Récapitulatif HOMMES'!A$13:H$43,2,FALSE)))</f>
        <v>0</v>
      </c>
      <c r="C43" s="8">
        <f>IF(ISNA((VLOOKUP(B43,'Récapitulatif HOMMES'!B$13:I$43,2,FALSE))),0,(VLOOKUP(B43,'Récapitulatif HOMMES'!B$13:I$43,2,FALSE)))</f>
        <v>0</v>
      </c>
      <c r="D43" s="8">
        <f>IF(ISNA((VLOOKUP(A43,'Récapitulatif HOMMES'!A$13:K$43,4,FALSE))),0,(VLOOKUP(A43,'Récapitulatif HOMMES'!A$13:K$43,4,FALSE)))</f>
        <v>0</v>
      </c>
      <c r="E43" s="8">
        <f>IF(ISNA((VLOOKUP(A43,'Récapitulatif HOMMES'!A$13:K$43,5,FALSE))),0,(VLOOKUP(A43,'Récapitulatif HOMMES'!A$13:K$43,5,FALSE)))</f>
        <v>0</v>
      </c>
      <c r="F43" s="8">
        <f>IF(ISNA((VLOOKUP(A43,'Récapitulatif HOMMES'!A$13:I$43,6,FALSE))),0,(VLOOKUP(A43,'Récapitulatif HOMMES'!A$13:I$43,6,FALSE)))</f>
        <v>0</v>
      </c>
      <c r="G43" s="8">
        <f>IF(ISNA((VLOOKUP(A43,'Récapitulatif HOMMES'!A$13:I$42,7,FALSE))),0,(VLOOKUP(A43,'Récapitulatif HOMMES'!A$13:L$42,7,FALSE)))</f>
        <v>0</v>
      </c>
      <c r="H43" s="8">
        <f>IF(ISNA((VLOOKUP(G43,'Récapitulatif HOMMES'!G$13:M$43,2,FALSE))),0,(VLOOKUP(G43,'Récapitulatif HOMMES'!G$13:M$43,2,FALSE)))</f>
        <v>0</v>
      </c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</row>
    <row r="44" spans="1:21" ht="20.25" customHeight="1" x14ac:dyDescent="0.3">
      <c r="A44" s="7"/>
      <c r="B44" s="8">
        <f>IF(ISNA((VLOOKUP(A44,'Récapitulatif HOMMES'!A$13:H$43,2,FALSE))),0,(VLOOKUP(A44,'Récapitulatif HOMMES'!A$13:H$43,2,FALSE)))</f>
        <v>0</v>
      </c>
      <c r="C44" s="8">
        <f>IF(ISNA((VLOOKUP(B44,'Récapitulatif HOMMES'!B$13:I$43,2,FALSE))),0,(VLOOKUP(B44,'Récapitulatif HOMMES'!B$13:I$43,2,FALSE)))</f>
        <v>0</v>
      </c>
      <c r="D44" s="8">
        <f>IF(ISNA((VLOOKUP(A44,'Récapitulatif HOMMES'!A$13:K$43,4,FALSE))),0,(VLOOKUP(A44,'Récapitulatif HOMMES'!A$13:K$43,4,FALSE)))</f>
        <v>0</v>
      </c>
      <c r="E44" s="8">
        <f>IF(ISNA((VLOOKUP(A44,'Récapitulatif HOMMES'!A$13:K$43,5,FALSE))),0,(VLOOKUP(A44,'Récapitulatif HOMMES'!A$13:K$43,5,FALSE)))</f>
        <v>0</v>
      </c>
      <c r="F44" s="8">
        <f>IF(ISNA((VLOOKUP(A44,'Récapitulatif HOMMES'!A$13:I$43,6,FALSE))),0,(VLOOKUP(A44,'Récapitulatif HOMMES'!A$13:I$43,6,FALSE)))</f>
        <v>0</v>
      </c>
      <c r="G44" s="8">
        <f>IF(ISNA((VLOOKUP(A44,'Récapitulatif HOMMES'!A$13:I$42,7,FALSE))),0,(VLOOKUP(A44,'Récapitulatif HOMMES'!A$13:L$42,7,FALSE)))</f>
        <v>0</v>
      </c>
      <c r="H44" s="8">
        <f>IF(ISNA((VLOOKUP(G44,'Récapitulatif HOMMES'!G$13:M$43,2,FALSE))),0,(VLOOKUP(G44,'Récapitulatif HOMMES'!G$13:M$43,2,FALSE)))</f>
        <v>0</v>
      </c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</row>
    <row r="45" spans="1:21" ht="20.25" customHeight="1" x14ac:dyDescent="0.3">
      <c r="A45" s="7"/>
      <c r="B45" s="8">
        <f>IF(ISNA((VLOOKUP(A45,'Récapitulatif HOMMES'!A$13:H$43,2,FALSE))),0,(VLOOKUP(A45,'Récapitulatif HOMMES'!A$13:H$43,2,FALSE)))</f>
        <v>0</v>
      </c>
      <c r="C45" s="8">
        <f>IF(ISNA((VLOOKUP(B45,'Récapitulatif HOMMES'!B$13:I$43,2,FALSE))),0,(VLOOKUP(B45,'Récapitulatif HOMMES'!B$13:I$43,2,FALSE)))</f>
        <v>0</v>
      </c>
      <c r="D45" s="8">
        <f>IF(ISNA((VLOOKUP(A45,'Récapitulatif HOMMES'!A$13:K$43,4,FALSE))),0,(VLOOKUP(A45,'Récapitulatif HOMMES'!A$13:K$43,4,FALSE)))</f>
        <v>0</v>
      </c>
      <c r="E45" s="8">
        <f>IF(ISNA((VLOOKUP(A45,'Récapitulatif HOMMES'!A$13:K$43,5,FALSE))),0,(VLOOKUP(A45,'Récapitulatif HOMMES'!A$13:K$43,5,FALSE)))</f>
        <v>0</v>
      </c>
      <c r="F45" s="8">
        <f>IF(ISNA((VLOOKUP(A45,'Récapitulatif HOMMES'!A$13:I$43,6,FALSE))),0,(VLOOKUP(A45,'Récapitulatif HOMMES'!A$13:I$43,6,FALSE)))</f>
        <v>0</v>
      </c>
      <c r="G45" s="8">
        <f>IF(ISNA((VLOOKUP(A45,'Récapitulatif HOMMES'!A$13:I$42,7,FALSE))),0,(VLOOKUP(A45,'Récapitulatif HOMMES'!A$13:L$42,7,FALSE)))</f>
        <v>0</v>
      </c>
      <c r="H45" s="8">
        <f>IF(ISNA((VLOOKUP(G45,'Récapitulatif HOMMES'!G$13:M$43,2,FALSE))),0,(VLOOKUP(G45,'Récapitulatif HOMMES'!G$13:M$43,2,FALSE)))</f>
        <v>0</v>
      </c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</row>
    <row r="46" spans="1:21" ht="20.25" customHeight="1" x14ac:dyDescent="0.3">
      <c r="A46" s="7"/>
      <c r="B46" s="8">
        <f>IF(ISNA((VLOOKUP(A46,'Récapitulatif HOMMES'!A$13:H$43,2,FALSE))),0,(VLOOKUP(A46,'Récapitulatif HOMMES'!A$13:H$43,2,FALSE)))</f>
        <v>0</v>
      </c>
      <c r="C46" s="8">
        <f>IF(ISNA((VLOOKUP(B46,'Récapitulatif HOMMES'!B$13:I$43,2,FALSE))),0,(VLOOKUP(B46,'Récapitulatif HOMMES'!B$13:I$43,2,FALSE)))</f>
        <v>0</v>
      </c>
      <c r="D46" s="8">
        <f>IF(ISNA((VLOOKUP(A46,'Récapitulatif HOMMES'!A$13:K$43,4,FALSE))),0,(VLOOKUP(A46,'Récapitulatif HOMMES'!A$13:K$43,4,FALSE)))</f>
        <v>0</v>
      </c>
      <c r="E46" s="8">
        <f>IF(ISNA((VLOOKUP(A46,'Récapitulatif HOMMES'!A$13:K$43,5,FALSE))),0,(VLOOKUP(A46,'Récapitulatif HOMMES'!A$13:K$43,5,FALSE)))</f>
        <v>0</v>
      </c>
      <c r="F46" s="8">
        <f>IF(ISNA((VLOOKUP(A46,'Récapitulatif HOMMES'!A$13:I$43,6,FALSE))),0,(VLOOKUP(A46,'Récapitulatif HOMMES'!A$13:I$43,6,FALSE)))</f>
        <v>0</v>
      </c>
      <c r="G46" s="8">
        <f>IF(ISNA((VLOOKUP(A46,'Récapitulatif HOMMES'!A$13:I$42,7,FALSE))),0,(VLOOKUP(A46,'Récapitulatif HOMMES'!A$13:L$42,7,FALSE)))</f>
        <v>0</v>
      </c>
      <c r="H46" s="8">
        <f>IF(ISNA((VLOOKUP(G46,'Récapitulatif HOMMES'!G$13:M$43,2,FALSE))),0,(VLOOKUP(G46,'Récapitulatif HOMMES'!G$13:M$43,2,FALSE)))</f>
        <v>0</v>
      </c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</row>
    <row r="47" spans="1:21" ht="18" customHeight="1" x14ac:dyDescent="0.3"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</row>
    <row r="48" spans="1:21" ht="20.25" customHeight="1" x14ac:dyDescent="0.3">
      <c r="A48" s="82" t="s">
        <v>23</v>
      </c>
      <c r="B48" s="83"/>
      <c r="C48" s="87" t="s">
        <v>28</v>
      </c>
      <c r="D48" s="88"/>
      <c r="E48" s="88"/>
      <c r="F48" s="88"/>
      <c r="G48" s="88"/>
      <c r="H48" s="89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</row>
    <row r="49" spans="1:21" ht="20.25" customHeight="1" x14ac:dyDescent="0.3">
      <c r="A49" s="82" t="s">
        <v>13</v>
      </c>
      <c r="B49" s="83"/>
      <c r="C49" s="84">
        <f>COUNTA(A52:A56)</f>
        <v>0</v>
      </c>
      <c r="D49" s="85"/>
      <c r="E49" s="85"/>
      <c r="F49" s="85"/>
      <c r="G49" s="85"/>
      <c r="H49" s="86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</row>
    <row r="50" spans="1:21" ht="22.5" customHeight="1" x14ac:dyDescent="0.3"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</row>
    <row r="51" spans="1:21" ht="32.25" customHeight="1" x14ac:dyDescent="0.3">
      <c r="A51" s="4" t="s">
        <v>2</v>
      </c>
      <c r="B51" s="4" t="s">
        <v>8</v>
      </c>
      <c r="C51" s="4" t="s">
        <v>3</v>
      </c>
      <c r="D51" s="4" t="str">
        <f>'(H) KM'!D$11</f>
        <v>CATÉGORIE D'AGE</v>
      </c>
      <c r="E51" s="4" t="str">
        <f>'(H) KM'!E$11</f>
        <v>CATEGORIE DE LICENCE</v>
      </c>
      <c r="F51" s="4" t="s">
        <v>0</v>
      </c>
      <c r="G51" s="4" t="s">
        <v>18</v>
      </c>
      <c r="H51" s="4" t="s">
        <v>1</v>
      </c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</row>
    <row r="52" spans="1:21" ht="20.25" customHeight="1" x14ac:dyDescent="0.3">
      <c r="A52" s="7"/>
      <c r="B52" s="8">
        <f>IF(ISNA((VLOOKUP(A52,'Récapitulatif HOMMES'!A$13:H$43,2,FALSE))),0,(VLOOKUP(A52,'Récapitulatif HOMMES'!A$13:H$43,2,FALSE)))</f>
        <v>0</v>
      </c>
      <c r="C52" s="8">
        <f>IF(ISNA((VLOOKUP(B52,'Récapitulatif HOMMES'!B$13:I$43,2,FALSE))),0,(VLOOKUP(B52,'Récapitulatif HOMMES'!B$13:I$43,2,FALSE)))</f>
        <v>0</v>
      </c>
      <c r="D52" s="8">
        <f>IF(ISNA((VLOOKUP(A52,'Récapitulatif HOMMES'!A$13:K$43,4,FALSE))),0,(VLOOKUP(A52,'Récapitulatif HOMMES'!A$13:K$43,4,FALSE)))</f>
        <v>0</v>
      </c>
      <c r="E52" s="8">
        <f>IF(ISNA((VLOOKUP(A52,'Récapitulatif HOMMES'!A$13:K$43,5,FALSE))),0,(VLOOKUP(A52,'Récapitulatif HOMMES'!A$13:K$43,5,FALSE)))</f>
        <v>0</v>
      </c>
      <c r="F52" s="8">
        <f>IF(ISNA((VLOOKUP(A52,'Récapitulatif HOMMES'!A$13:I$43,6,FALSE))),0,(VLOOKUP(A52,'Récapitulatif HOMMES'!A$13:I$43,6,FALSE)))</f>
        <v>0</v>
      </c>
      <c r="G52" s="8">
        <f>IF(ISNA((VLOOKUP(A52,'Récapitulatif HOMMES'!A$13:I$42,7,FALSE))),0,(VLOOKUP(A52,'Récapitulatif HOMMES'!A$13:L$42,7,FALSE)))</f>
        <v>0</v>
      </c>
      <c r="H52" s="8">
        <f>IF(ISNA((VLOOKUP(G52,'Récapitulatif HOMMES'!G$13:M$43,2,FALSE))),0,(VLOOKUP(G52,'Récapitulatif HOMMES'!G$13:M$43,2,FALSE)))</f>
        <v>0</v>
      </c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32"/>
      <c r="U52" s="32"/>
    </row>
    <row r="53" spans="1:21" ht="20.25" customHeight="1" x14ac:dyDescent="0.3">
      <c r="A53" s="7"/>
      <c r="B53" s="8">
        <f>IF(ISNA((VLOOKUP(A53,'Récapitulatif HOMMES'!A$13:H$43,2,FALSE))),0,(VLOOKUP(A53,'Récapitulatif HOMMES'!A$13:H$43,2,FALSE)))</f>
        <v>0</v>
      </c>
      <c r="C53" s="8">
        <f>IF(ISNA((VLOOKUP(B53,'Récapitulatif HOMMES'!B$13:I$43,2,FALSE))),0,(VLOOKUP(B53,'Récapitulatif HOMMES'!B$13:I$43,2,FALSE)))</f>
        <v>0</v>
      </c>
      <c r="D53" s="8">
        <f>IF(ISNA((VLOOKUP(A53,'Récapitulatif HOMMES'!A$13:K$43,4,FALSE))),0,(VLOOKUP(A53,'Récapitulatif HOMMES'!A$13:K$43,4,FALSE)))</f>
        <v>0</v>
      </c>
      <c r="E53" s="8">
        <f>IF(ISNA((VLOOKUP(A53,'Récapitulatif HOMMES'!A$13:K$43,5,FALSE))),0,(VLOOKUP(A53,'Récapitulatif HOMMES'!A$13:K$43,5,FALSE)))</f>
        <v>0</v>
      </c>
      <c r="F53" s="8">
        <f>IF(ISNA((VLOOKUP(A53,'Récapitulatif HOMMES'!A$13:I$43,6,FALSE))),0,(VLOOKUP(A53,'Récapitulatif HOMMES'!A$13:I$43,6,FALSE)))</f>
        <v>0</v>
      </c>
      <c r="G53" s="8">
        <f>IF(ISNA((VLOOKUP(A53,'Récapitulatif HOMMES'!A$13:I$42,7,FALSE))),0,(VLOOKUP(A53,'Récapitulatif HOMMES'!A$13:L$42,7,FALSE)))</f>
        <v>0</v>
      </c>
      <c r="H53" s="8">
        <f>IF(ISNA((VLOOKUP(G53,'Récapitulatif HOMMES'!G$13:M$43,2,FALSE))),0,(VLOOKUP(G53,'Récapitulatif HOMMES'!G$13:M$43,2,FALSE)))</f>
        <v>0</v>
      </c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/>
    </row>
    <row r="54" spans="1:21" ht="20.25" customHeight="1" x14ac:dyDescent="0.3">
      <c r="A54" s="7"/>
      <c r="B54" s="8">
        <f>IF(ISNA((VLOOKUP(A54,'Récapitulatif HOMMES'!A$13:H$43,2,FALSE))),0,(VLOOKUP(A54,'Récapitulatif HOMMES'!A$13:H$43,2,FALSE)))</f>
        <v>0</v>
      </c>
      <c r="C54" s="8">
        <f>IF(ISNA((VLOOKUP(B54,'Récapitulatif HOMMES'!B$13:I$43,2,FALSE))),0,(VLOOKUP(B54,'Récapitulatif HOMMES'!B$13:I$43,2,FALSE)))</f>
        <v>0</v>
      </c>
      <c r="D54" s="8">
        <f>IF(ISNA((VLOOKUP(A54,'Récapitulatif HOMMES'!A$13:K$43,4,FALSE))),0,(VLOOKUP(A54,'Récapitulatif HOMMES'!A$13:K$43,4,FALSE)))</f>
        <v>0</v>
      </c>
      <c r="E54" s="8">
        <f>IF(ISNA((VLOOKUP(A54,'Récapitulatif HOMMES'!A$13:K$43,5,FALSE))),0,(VLOOKUP(A54,'Récapitulatif HOMMES'!A$13:K$43,5,FALSE)))</f>
        <v>0</v>
      </c>
      <c r="F54" s="8">
        <f>IF(ISNA((VLOOKUP(A54,'Récapitulatif HOMMES'!A$13:I$43,6,FALSE))),0,(VLOOKUP(A54,'Récapitulatif HOMMES'!A$13:I$43,6,FALSE)))</f>
        <v>0</v>
      </c>
      <c r="G54" s="8">
        <f>IF(ISNA((VLOOKUP(A54,'Récapitulatif HOMMES'!A$13:I$42,7,FALSE))),0,(VLOOKUP(A54,'Récapitulatif HOMMES'!A$13:L$42,7,FALSE)))</f>
        <v>0</v>
      </c>
      <c r="H54" s="8">
        <f>IF(ISNA((VLOOKUP(G54,'Récapitulatif HOMMES'!G$13:M$43,2,FALSE))),0,(VLOOKUP(G54,'Récapitulatif HOMMES'!G$13:M$43,2,FALSE)))</f>
        <v>0</v>
      </c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  <c r="U54" s="32"/>
    </row>
    <row r="55" spans="1:21" ht="20.25" customHeight="1" x14ac:dyDescent="0.3">
      <c r="A55" s="7"/>
      <c r="B55" s="8">
        <f>IF(ISNA((VLOOKUP(A55,'Récapitulatif HOMMES'!A$13:H$43,2,FALSE))),0,(VLOOKUP(A55,'Récapitulatif HOMMES'!A$13:H$43,2,FALSE)))</f>
        <v>0</v>
      </c>
      <c r="C55" s="8">
        <f>IF(ISNA((VLOOKUP(B55,'Récapitulatif HOMMES'!B$13:I$43,2,FALSE))),0,(VLOOKUP(B55,'Récapitulatif HOMMES'!B$13:I$43,2,FALSE)))</f>
        <v>0</v>
      </c>
      <c r="D55" s="8">
        <f>IF(ISNA((VLOOKUP(A55,'Récapitulatif HOMMES'!A$13:K$43,4,FALSE))),0,(VLOOKUP(A55,'Récapitulatif HOMMES'!A$13:K$43,4,FALSE)))</f>
        <v>0</v>
      </c>
      <c r="E55" s="8">
        <f>IF(ISNA((VLOOKUP(A55,'Récapitulatif HOMMES'!A$13:K$43,5,FALSE))),0,(VLOOKUP(A55,'Récapitulatif HOMMES'!A$13:K$43,5,FALSE)))</f>
        <v>0</v>
      </c>
      <c r="F55" s="8">
        <f>IF(ISNA((VLOOKUP(A55,'Récapitulatif HOMMES'!A$13:I$43,6,FALSE))),0,(VLOOKUP(A55,'Récapitulatif HOMMES'!A$13:I$43,6,FALSE)))</f>
        <v>0</v>
      </c>
      <c r="G55" s="8">
        <f>IF(ISNA((VLOOKUP(A55,'Récapitulatif HOMMES'!A$13:I$42,7,FALSE))),0,(VLOOKUP(A55,'Récapitulatif HOMMES'!A$13:L$42,7,FALSE)))</f>
        <v>0</v>
      </c>
      <c r="H55" s="8">
        <f>IF(ISNA((VLOOKUP(G55,'Récapitulatif HOMMES'!G$13:M$43,2,FALSE))),0,(VLOOKUP(G55,'Récapitulatif HOMMES'!G$13:M$43,2,FALSE)))</f>
        <v>0</v>
      </c>
      <c r="I55" s="32"/>
      <c r="J55" s="32"/>
      <c r="K55" s="32"/>
      <c r="L55" s="32"/>
      <c r="M55" s="32"/>
      <c r="N55" s="32"/>
      <c r="O55" s="32"/>
      <c r="P55" s="32"/>
      <c r="Q55" s="32"/>
      <c r="R55" s="32"/>
      <c r="S55" s="32"/>
      <c r="T55" s="32"/>
      <c r="U55" s="32"/>
    </row>
    <row r="56" spans="1:21" ht="20.25" customHeight="1" x14ac:dyDescent="0.3">
      <c r="A56" s="7"/>
      <c r="B56" s="8">
        <f>IF(ISNA((VLOOKUP(A56,'Récapitulatif HOMMES'!A$13:H$43,2,FALSE))),0,(VLOOKUP(A56,'Récapitulatif HOMMES'!A$13:H$43,2,FALSE)))</f>
        <v>0</v>
      </c>
      <c r="C56" s="8">
        <f>IF(ISNA((VLOOKUP(B56,'Récapitulatif HOMMES'!B$13:I$43,2,FALSE))),0,(VLOOKUP(B56,'Récapitulatif HOMMES'!B$13:I$43,2,FALSE)))</f>
        <v>0</v>
      </c>
      <c r="D56" s="8">
        <f>IF(ISNA((VLOOKUP(A56,'Récapitulatif HOMMES'!A$13:K$43,4,FALSE))),0,(VLOOKUP(A56,'Récapitulatif HOMMES'!A$13:K$43,4,FALSE)))</f>
        <v>0</v>
      </c>
      <c r="E56" s="8">
        <f>IF(ISNA((VLOOKUP(A56,'Récapitulatif HOMMES'!A$13:K$43,5,FALSE))),0,(VLOOKUP(A56,'Récapitulatif HOMMES'!A$13:K$43,5,FALSE)))</f>
        <v>0</v>
      </c>
      <c r="F56" s="8">
        <f>IF(ISNA((VLOOKUP(A56,'Récapitulatif HOMMES'!A$13:I$43,6,FALSE))),0,(VLOOKUP(A56,'Récapitulatif HOMMES'!A$13:I$43,6,FALSE)))</f>
        <v>0</v>
      </c>
      <c r="G56" s="8">
        <f>IF(ISNA((VLOOKUP(A56,'Récapitulatif HOMMES'!A$13:I$42,7,FALSE))),0,(VLOOKUP(A56,'Récapitulatif HOMMES'!A$13:L$42,7,FALSE)))</f>
        <v>0</v>
      </c>
      <c r="H56" s="8">
        <f>IF(ISNA((VLOOKUP(G56,'Récapitulatif HOMMES'!G$13:M$43,2,FALSE))),0,(VLOOKUP(G56,'Récapitulatif HOMMES'!G$13:M$43,2,FALSE)))</f>
        <v>0</v>
      </c>
      <c r="I56" s="32"/>
      <c r="J56" s="32"/>
      <c r="K56" s="32"/>
      <c r="L56" s="32"/>
      <c r="M56" s="32"/>
      <c r="N56" s="32"/>
      <c r="O56" s="32"/>
      <c r="P56" s="32"/>
      <c r="Q56" s="32"/>
      <c r="R56" s="32"/>
      <c r="S56" s="32"/>
      <c r="T56" s="32"/>
      <c r="U56" s="32"/>
    </row>
    <row r="57" spans="1:21" ht="18" customHeight="1" x14ac:dyDescent="0.3">
      <c r="I57" s="32"/>
      <c r="J57" s="32"/>
      <c r="K57" s="32"/>
      <c r="L57" s="32"/>
      <c r="M57" s="32"/>
      <c r="N57" s="32"/>
      <c r="O57" s="32"/>
      <c r="P57" s="32"/>
      <c r="Q57" s="32"/>
      <c r="R57" s="32"/>
      <c r="S57" s="32"/>
      <c r="T57" s="32"/>
      <c r="U57" s="32"/>
    </row>
    <row r="58" spans="1:21" ht="20.25" customHeight="1" x14ac:dyDescent="0.3">
      <c r="A58" s="82" t="s">
        <v>23</v>
      </c>
      <c r="B58" s="83"/>
      <c r="C58" s="84" t="s">
        <v>29</v>
      </c>
      <c r="D58" s="85"/>
      <c r="E58" s="85"/>
      <c r="F58" s="85"/>
      <c r="G58" s="85"/>
      <c r="H58" s="86"/>
      <c r="I58" s="32"/>
      <c r="J58" s="32"/>
      <c r="K58" s="32"/>
      <c r="L58" s="32"/>
      <c r="M58" s="32"/>
      <c r="N58" s="32"/>
      <c r="O58" s="32"/>
      <c r="P58" s="32"/>
      <c r="Q58" s="32"/>
      <c r="R58" s="32"/>
      <c r="S58" s="32"/>
      <c r="T58" s="32"/>
      <c r="U58" s="32"/>
    </row>
    <row r="59" spans="1:21" ht="20.25" customHeight="1" x14ac:dyDescent="0.3">
      <c r="A59" s="82" t="s">
        <v>13</v>
      </c>
      <c r="B59" s="83"/>
      <c r="C59" s="84">
        <f>COUNTA(A62:A66)</f>
        <v>0</v>
      </c>
      <c r="D59" s="85"/>
      <c r="E59" s="85"/>
      <c r="F59" s="85"/>
      <c r="G59" s="85"/>
      <c r="H59" s="86"/>
      <c r="I59" s="32"/>
      <c r="J59" s="32"/>
      <c r="K59" s="32"/>
      <c r="L59" s="32"/>
      <c r="M59" s="32"/>
      <c r="N59" s="32"/>
      <c r="O59" s="32"/>
      <c r="P59" s="32"/>
      <c r="Q59" s="32"/>
      <c r="R59" s="32"/>
      <c r="S59" s="32"/>
      <c r="T59" s="32"/>
      <c r="U59" s="32"/>
    </row>
    <row r="60" spans="1:21" ht="22.5" customHeight="1" x14ac:dyDescent="0.3"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</row>
    <row r="61" spans="1:21" ht="32.25" customHeight="1" x14ac:dyDescent="0.3">
      <c r="A61" s="4" t="s">
        <v>2</v>
      </c>
      <c r="B61" s="4" t="s">
        <v>8</v>
      </c>
      <c r="C61" s="4" t="s">
        <v>3</v>
      </c>
      <c r="D61" s="4" t="str">
        <f>'(H) KM'!D$11</f>
        <v>CATÉGORIE D'AGE</v>
      </c>
      <c r="E61" s="4" t="str">
        <f>'(H) KM'!E$11</f>
        <v>CATEGORIE DE LICENCE</v>
      </c>
      <c r="F61" s="4" t="s">
        <v>0</v>
      </c>
      <c r="G61" s="4" t="s">
        <v>18</v>
      </c>
      <c r="H61" s="4" t="s">
        <v>1</v>
      </c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32"/>
    </row>
    <row r="62" spans="1:21" ht="20.25" customHeight="1" x14ac:dyDescent="0.3">
      <c r="A62" s="7"/>
      <c r="B62" s="8">
        <f>IF(ISNA((VLOOKUP(A62,'Récapitulatif HOMMES'!A$13:H$43,2,FALSE))),0,(VLOOKUP(A62,'Récapitulatif HOMMES'!A$13:H$43,2,FALSE)))</f>
        <v>0</v>
      </c>
      <c r="C62" s="8">
        <f>IF(ISNA((VLOOKUP(B62,'Récapitulatif HOMMES'!B$13:I$43,2,FALSE))),0,(VLOOKUP(B62,'Récapitulatif HOMMES'!B$13:I$43,2,FALSE)))</f>
        <v>0</v>
      </c>
      <c r="D62" s="8">
        <f>IF(ISNA((VLOOKUP(A62,'Récapitulatif HOMMES'!A$13:K$43,4,FALSE))),0,(VLOOKUP(A62,'Récapitulatif HOMMES'!A$13:K$43,4,FALSE)))</f>
        <v>0</v>
      </c>
      <c r="E62" s="8">
        <f>IF(ISNA((VLOOKUP(A62,'Récapitulatif HOMMES'!A$13:K$43,5,FALSE))),0,(VLOOKUP(A62,'Récapitulatif HOMMES'!A$13:K$43,5,FALSE)))</f>
        <v>0</v>
      </c>
      <c r="F62" s="8">
        <f>IF(ISNA((VLOOKUP(A62,'Récapitulatif HOMMES'!A$13:I$43,6,FALSE))),0,(VLOOKUP(A62,'Récapitulatif HOMMES'!A$13:I$43,6,FALSE)))</f>
        <v>0</v>
      </c>
      <c r="G62" s="8">
        <f>IF(ISNA((VLOOKUP(A62,'Récapitulatif HOMMES'!A$13:I$42,7,FALSE))),0,(VLOOKUP(A62,'Récapitulatif HOMMES'!A$13:L$42,7,FALSE)))</f>
        <v>0</v>
      </c>
      <c r="H62" s="8">
        <f>IF(ISNA((VLOOKUP(G62,'Récapitulatif HOMMES'!G$13:M$43,2,FALSE))),0,(VLOOKUP(G62,'Récapitulatif HOMMES'!G$13:M$43,2,FALSE)))</f>
        <v>0</v>
      </c>
      <c r="I62" s="32"/>
      <c r="J62" s="32"/>
      <c r="K62" s="32"/>
      <c r="L62" s="32"/>
      <c r="M62" s="32"/>
      <c r="N62" s="32"/>
      <c r="O62" s="32"/>
      <c r="P62" s="32"/>
      <c r="Q62" s="32"/>
      <c r="R62" s="32"/>
      <c r="S62" s="32"/>
      <c r="T62" s="32"/>
      <c r="U62" s="32"/>
    </row>
    <row r="63" spans="1:21" ht="20.25" customHeight="1" x14ac:dyDescent="0.3">
      <c r="A63" s="7"/>
      <c r="B63" s="8">
        <f>IF(ISNA((VLOOKUP(A63,'Récapitulatif HOMMES'!A$13:H$43,2,FALSE))),0,(VLOOKUP(A63,'Récapitulatif HOMMES'!A$13:H$43,2,FALSE)))</f>
        <v>0</v>
      </c>
      <c r="C63" s="8">
        <f>IF(ISNA((VLOOKUP(B63,'Récapitulatif HOMMES'!B$13:I$43,2,FALSE))),0,(VLOOKUP(B63,'Récapitulatif HOMMES'!B$13:I$43,2,FALSE)))</f>
        <v>0</v>
      </c>
      <c r="D63" s="8">
        <f>IF(ISNA((VLOOKUP(A63,'Récapitulatif HOMMES'!A$13:K$43,4,FALSE))),0,(VLOOKUP(A63,'Récapitulatif HOMMES'!A$13:K$43,4,FALSE)))</f>
        <v>0</v>
      </c>
      <c r="E63" s="8">
        <f>IF(ISNA((VLOOKUP(A63,'Récapitulatif HOMMES'!A$13:K$43,5,FALSE))),0,(VLOOKUP(A63,'Récapitulatif HOMMES'!A$13:K$43,5,FALSE)))</f>
        <v>0</v>
      </c>
      <c r="F63" s="8">
        <f>IF(ISNA((VLOOKUP(A63,'Récapitulatif HOMMES'!A$13:I$43,6,FALSE))),0,(VLOOKUP(A63,'Récapitulatif HOMMES'!A$13:I$43,6,FALSE)))</f>
        <v>0</v>
      </c>
      <c r="G63" s="8">
        <f>IF(ISNA((VLOOKUP(A63,'Récapitulatif HOMMES'!A$13:I$42,7,FALSE))),0,(VLOOKUP(A63,'Récapitulatif HOMMES'!A$13:L$42,7,FALSE)))</f>
        <v>0</v>
      </c>
      <c r="H63" s="8">
        <f>IF(ISNA((VLOOKUP(G63,'Récapitulatif HOMMES'!G$13:M$43,2,FALSE))),0,(VLOOKUP(G63,'Récapitulatif HOMMES'!G$13:M$43,2,FALSE)))</f>
        <v>0</v>
      </c>
      <c r="I63" s="32"/>
      <c r="J63" s="32"/>
      <c r="K63" s="32"/>
      <c r="L63" s="32"/>
      <c r="M63" s="32"/>
      <c r="N63" s="32"/>
      <c r="O63" s="32"/>
      <c r="P63" s="32"/>
      <c r="Q63" s="32"/>
      <c r="R63" s="32"/>
      <c r="S63" s="32"/>
      <c r="T63" s="32"/>
      <c r="U63" s="32"/>
    </row>
    <row r="64" spans="1:21" ht="20.25" customHeight="1" x14ac:dyDescent="0.3">
      <c r="A64" s="7"/>
      <c r="B64" s="8">
        <f>IF(ISNA((VLOOKUP(A64,'Récapitulatif HOMMES'!A$13:H$43,2,FALSE))),0,(VLOOKUP(A64,'Récapitulatif HOMMES'!A$13:H$43,2,FALSE)))</f>
        <v>0</v>
      </c>
      <c r="C64" s="8">
        <f>IF(ISNA((VLOOKUP(B64,'Récapitulatif HOMMES'!B$13:I$43,2,FALSE))),0,(VLOOKUP(B64,'Récapitulatif HOMMES'!B$13:I$43,2,FALSE)))</f>
        <v>0</v>
      </c>
      <c r="D64" s="8">
        <f>IF(ISNA((VLOOKUP(A64,'Récapitulatif HOMMES'!A$13:K$43,4,FALSE))),0,(VLOOKUP(A64,'Récapitulatif HOMMES'!A$13:K$43,4,FALSE)))</f>
        <v>0</v>
      </c>
      <c r="E64" s="8">
        <f>IF(ISNA((VLOOKUP(A64,'Récapitulatif HOMMES'!A$13:K$43,5,FALSE))),0,(VLOOKUP(A64,'Récapitulatif HOMMES'!A$13:K$43,5,FALSE)))</f>
        <v>0</v>
      </c>
      <c r="F64" s="8">
        <f>IF(ISNA((VLOOKUP(A64,'Récapitulatif HOMMES'!A$13:I$43,6,FALSE))),0,(VLOOKUP(A64,'Récapitulatif HOMMES'!A$13:I$43,6,FALSE)))</f>
        <v>0</v>
      </c>
      <c r="G64" s="8">
        <f>IF(ISNA((VLOOKUP(A64,'Récapitulatif HOMMES'!A$13:I$42,7,FALSE))),0,(VLOOKUP(A64,'Récapitulatif HOMMES'!A$13:L$42,7,FALSE)))</f>
        <v>0</v>
      </c>
      <c r="H64" s="8">
        <f>IF(ISNA((VLOOKUP(G64,'Récapitulatif HOMMES'!G$13:M$43,2,FALSE))),0,(VLOOKUP(G64,'Récapitulatif HOMMES'!G$13:M$43,2,FALSE)))</f>
        <v>0</v>
      </c>
      <c r="I64" s="32"/>
      <c r="J64" s="32"/>
      <c r="K64" s="32"/>
      <c r="L64" s="32"/>
      <c r="M64" s="32"/>
      <c r="N64" s="32"/>
      <c r="O64" s="32"/>
      <c r="P64" s="32"/>
      <c r="Q64" s="32"/>
      <c r="R64" s="32"/>
      <c r="S64" s="32"/>
      <c r="T64" s="32"/>
      <c r="U64" s="32"/>
    </row>
    <row r="65" spans="1:21" ht="20.25" customHeight="1" x14ac:dyDescent="0.3">
      <c r="A65" s="7"/>
      <c r="B65" s="8">
        <f>IF(ISNA((VLOOKUP(A65,'Récapitulatif HOMMES'!A$13:H$43,2,FALSE))),0,(VLOOKUP(A65,'Récapitulatif HOMMES'!A$13:H$43,2,FALSE)))</f>
        <v>0</v>
      </c>
      <c r="C65" s="8">
        <f>IF(ISNA((VLOOKUP(B65,'Récapitulatif HOMMES'!B$13:I$43,2,FALSE))),0,(VLOOKUP(B65,'Récapitulatif HOMMES'!B$13:I$43,2,FALSE)))</f>
        <v>0</v>
      </c>
      <c r="D65" s="8">
        <f>IF(ISNA((VLOOKUP(A65,'Récapitulatif HOMMES'!A$13:K$43,4,FALSE))),0,(VLOOKUP(A65,'Récapitulatif HOMMES'!A$13:K$43,4,FALSE)))</f>
        <v>0</v>
      </c>
      <c r="E65" s="8">
        <f>IF(ISNA((VLOOKUP(A65,'Récapitulatif HOMMES'!A$13:K$43,5,FALSE))),0,(VLOOKUP(A65,'Récapitulatif HOMMES'!A$13:K$43,5,FALSE)))</f>
        <v>0</v>
      </c>
      <c r="F65" s="8">
        <f>IF(ISNA((VLOOKUP(A65,'Récapitulatif HOMMES'!A$13:I$43,6,FALSE))),0,(VLOOKUP(A65,'Récapitulatif HOMMES'!A$13:I$43,6,FALSE)))</f>
        <v>0</v>
      </c>
      <c r="G65" s="8">
        <f>IF(ISNA((VLOOKUP(A65,'Récapitulatif HOMMES'!A$13:I$42,7,FALSE))),0,(VLOOKUP(A65,'Récapitulatif HOMMES'!A$13:L$42,7,FALSE)))</f>
        <v>0</v>
      </c>
      <c r="H65" s="8">
        <f>IF(ISNA((VLOOKUP(G65,'Récapitulatif HOMMES'!G$13:M$43,2,FALSE))),0,(VLOOKUP(G65,'Récapitulatif HOMMES'!G$13:M$43,2,FALSE)))</f>
        <v>0</v>
      </c>
      <c r="I65" s="32"/>
      <c r="J65" s="32"/>
      <c r="K65" s="32"/>
      <c r="L65" s="32"/>
      <c r="M65" s="32"/>
      <c r="N65" s="32"/>
      <c r="O65" s="32"/>
      <c r="P65" s="32"/>
      <c r="Q65" s="32"/>
      <c r="R65" s="32"/>
      <c r="S65" s="32"/>
      <c r="T65" s="32"/>
      <c r="U65" s="32"/>
    </row>
    <row r="66" spans="1:21" ht="20.25" customHeight="1" x14ac:dyDescent="0.3">
      <c r="A66" s="7"/>
      <c r="B66" s="8">
        <f>IF(ISNA((VLOOKUP(A66,'Récapitulatif HOMMES'!A$13:H$43,2,FALSE))),0,(VLOOKUP(A66,'Récapitulatif HOMMES'!A$13:H$43,2,FALSE)))</f>
        <v>0</v>
      </c>
      <c r="C66" s="8">
        <f>IF(ISNA((VLOOKUP(B66,'Récapitulatif HOMMES'!B$13:I$43,2,FALSE))),0,(VLOOKUP(B66,'Récapitulatif HOMMES'!B$13:I$43,2,FALSE)))</f>
        <v>0</v>
      </c>
      <c r="D66" s="8">
        <f>IF(ISNA((VLOOKUP(A66,'Récapitulatif HOMMES'!A$13:K$43,4,FALSE))),0,(VLOOKUP(A66,'Récapitulatif HOMMES'!A$13:K$43,4,FALSE)))</f>
        <v>0</v>
      </c>
      <c r="E66" s="8">
        <f>IF(ISNA((VLOOKUP(A66,'Récapitulatif HOMMES'!A$13:K$43,5,FALSE))),0,(VLOOKUP(A66,'Récapitulatif HOMMES'!A$13:K$43,5,FALSE)))</f>
        <v>0</v>
      </c>
      <c r="F66" s="8">
        <f>IF(ISNA((VLOOKUP(A66,'Récapitulatif HOMMES'!A$13:I$43,6,FALSE))),0,(VLOOKUP(A66,'Récapitulatif HOMMES'!A$13:I$43,6,FALSE)))</f>
        <v>0</v>
      </c>
      <c r="G66" s="8">
        <f>IF(ISNA((VLOOKUP(A66,'Récapitulatif HOMMES'!A$13:I$42,7,FALSE))),0,(VLOOKUP(A66,'Récapitulatif HOMMES'!A$13:L$42,7,FALSE)))</f>
        <v>0</v>
      </c>
      <c r="H66" s="8">
        <f>IF(ISNA((VLOOKUP(G66,'Récapitulatif HOMMES'!G$13:M$43,2,FALSE))),0,(VLOOKUP(G66,'Récapitulatif HOMMES'!G$13:M$43,2,FALSE)))</f>
        <v>0</v>
      </c>
      <c r="I66" s="32"/>
      <c r="J66" s="32"/>
      <c r="K66" s="32"/>
      <c r="L66" s="32"/>
      <c r="M66" s="32"/>
      <c r="N66" s="32"/>
      <c r="O66" s="32"/>
      <c r="P66" s="32"/>
      <c r="Q66" s="32"/>
      <c r="R66" s="32"/>
      <c r="S66" s="32"/>
      <c r="T66" s="32"/>
      <c r="U66" s="32"/>
    </row>
    <row r="67" spans="1:21" ht="18" customHeight="1" x14ac:dyDescent="0.3"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/>
      <c r="U67" s="32"/>
    </row>
    <row r="68" spans="1:21" ht="18" customHeight="1" x14ac:dyDescent="0.3">
      <c r="I68" s="32"/>
      <c r="J68" s="32"/>
      <c r="K68" s="32"/>
      <c r="L68" s="32"/>
      <c r="M68" s="32"/>
      <c r="N68" s="32"/>
      <c r="O68" s="32"/>
      <c r="P68" s="32"/>
      <c r="Q68" s="32"/>
      <c r="R68" s="32"/>
      <c r="S68" s="32"/>
      <c r="T68" s="32"/>
      <c r="U68" s="32"/>
    </row>
    <row r="69" spans="1:21" ht="20.25" customHeight="1" x14ac:dyDescent="0.3">
      <c r="A69" s="82" t="s">
        <v>23</v>
      </c>
      <c r="B69" s="83"/>
      <c r="C69" s="84" t="s">
        <v>30</v>
      </c>
      <c r="D69" s="85"/>
      <c r="E69" s="85"/>
      <c r="F69" s="85"/>
      <c r="G69" s="85"/>
      <c r="H69" s="86"/>
      <c r="I69" s="32"/>
      <c r="J69" s="32"/>
      <c r="K69" s="32"/>
      <c r="L69" s="32"/>
      <c r="M69" s="32"/>
      <c r="N69" s="32"/>
      <c r="O69" s="32"/>
      <c r="P69" s="32"/>
      <c r="Q69" s="32"/>
      <c r="R69" s="32"/>
      <c r="S69" s="32"/>
      <c r="T69" s="32"/>
      <c r="U69" s="32"/>
    </row>
    <row r="70" spans="1:21" ht="20.25" customHeight="1" x14ac:dyDescent="0.3">
      <c r="A70" s="82" t="s">
        <v>13</v>
      </c>
      <c r="B70" s="83"/>
      <c r="C70" s="84">
        <f>COUNTA(A73:A77)</f>
        <v>0</v>
      </c>
      <c r="D70" s="85"/>
      <c r="E70" s="85"/>
      <c r="F70" s="85"/>
      <c r="G70" s="85"/>
      <c r="H70" s="86"/>
      <c r="I70" s="32"/>
      <c r="J70" s="32"/>
      <c r="K70" s="32"/>
      <c r="L70" s="32"/>
      <c r="M70" s="32"/>
      <c r="N70" s="32"/>
      <c r="O70" s="32"/>
      <c r="P70" s="32"/>
      <c r="Q70" s="32"/>
      <c r="R70" s="32"/>
      <c r="S70" s="32"/>
      <c r="T70" s="32"/>
      <c r="U70" s="32"/>
    </row>
    <row r="71" spans="1:21" ht="22.5" customHeight="1" x14ac:dyDescent="0.3">
      <c r="I71" s="32"/>
      <c r="J71" s="32"/>
      <c r="K71" s="32"/>
      <c r="L71" s="32"/>
      <c r="M71" s="32"/>
      <c r="N71" s="32"/>
      <c r="O71" s="32"/>
      <c r="P71" s="32"/>
      <c r="Q71" s="32"/>
      <c r="R71" s="32"/>
      <c r="S71" s="32"/>
      <c r="T71" s="32"/>
      <c r="U71" s="32"/>
    </row>
    <row r="72" spans="1:21" ht="32.25" customHeight="1" x14ac:dyDescent="0.3">
      <c r="A72" s="4" t="s">
        <v>2</v>
      </c>
      <c r="B72" s="4" t="s">
        <v>8</v>
      </c>
      <c r="C72" s="4" t="s">
        <v>3</v>
      </c>
      <c r="D72" s="4" t="str">
        <f>'(H) KM'!D$11</f>
        <v>CATÉGORIE D'AGE</v>
      </c>
      <c r="E72" s="4" t="str">
        <f>'(H) KM'!E$11</f>
        <v>CATEGORIE DE LICENCE</v>
      </c>
      <c r="F72" s="4" t="s">
        <v>0</v>
      </c>
      <c r="G72" s="4" t="s">
        <v>18</v>
      </c>
      <c r="H72" s="4" t="s">
        <v>1</v>
      </c>
      <c r="I72" s="32"/>
      <c r="J72" s="32"/>
      <c r="K72" s="32"/>
      <c r="L72" s="32"/>
      <c r="M72" s="32"/>
      <c r="N72" s="32"/>
      <c r="O72" s="32"/>
      <c r="P72" s="32"/>
      <c r="Q72" s="32"/>
      <c r="R72" s="32"/>
      <c r="S72" s="32"/>
      <c r="T72" s="32"/>
      <c r="U72" s="32"/>
    </row>
    <row r="73" spans="1:21" ht="20.25" customHeight="1" x14ac:dyDescent="0.3">
      <c r="A73" s="7"/>
      <c r="B73" s="8">
        <f>IF(ISNA((VLOOKUP(A73,'Récapitulatif HOMMES'!A$13:H$43,2,FALSE))),0,(VLOOKUP(A73,'Récapitulatif HOMMES'!A$13:H$43,2,FALSE)))</f>
        <v>0</v>
      </c>
      <c r="C73" s="8">
        <f>IF(ISNA((VLOOKUP(B73,'Récapitulatif HOMMES'!B$13:I$43,2,FALSE))),0,(VLOOKUP(B73,'Récapitulatif HOMMES'!B$13:I$43,2,FALSE)))</f>
        <v>0</v>
      </c>
      <c r="D73" s="8">
        <f>IF(ISNA((VLOOKUP(A73,'Récapitulatif HOMMES'!A$13:K$43,4,FALSE))),0,(VLOOKUP(A73,'Récapitulatif HOMMES'!A$13:K$43,4,FALSE)))</f>
        <v>0</v>
      </c>
      <c r="E73" s="8">
        <f>IF(ISNA((VLOOKUP(A73,'Récapitulatif HOMMES'!A$13:K$43,5,FALSE))),0,(VLOOKUP(A73,'Récapitulatif HOMMES'!A$13:K$43,5,FALSE)))</f>
        <v>0</v>
      </c>
      <c r="F73" s="8">
        <f>IF(ISNA((VLOOKUP(A73,'Récapitulatif HOMMES'!A$13:I$43,6,FALSE))),0,(VLOOKUP(A73,'Récapitulatif HOMMES'!A$13:I$43,6,FALSE)))</f>
        <v>0</v>
      </c>
      <c r="G73" s="8">
        <f>IF(ISNA((VLOOKUP(A73,'Récapitulatif HOMMES'!A$13:I$42,7,FALSE))),0,(VLOOKUP(A73,'Récapitulatif HOMMES'!A$13:L$42,7,FALSE)))</f>
        <v>0</v>
      </c>
      <c r="H73" s="8">
        <f>IF(ISNA((VLOOKUP(G73,'Récapitulatif HOMMES'!G$13:M$43,2,FALSE))),0,(VLOOKUP(G73,'Récapitulatif HOMMES'!G$13:M$43,2,FALSE)))</f>
        <v>0</v>
      </c>
      <c r="I73" s="32"/>
      <c r="J73" s="32"/>
      <c r="K73" s="32"/>
      <c r="L73" s="32"/>
      <c r="M73" s="32"/>
      <c r="N73" s="32"/>
      <c r="O73" s="32"/>
      <c r="P73" s="32"/>
      <c r="Q73" s="32"/>
      <c r="R73" s="32"/>
      <c r="S73" s="32"/>
      <c r="T73" s="32"/>
      <c r="U73" s="32"/>
    </row>
    <row r="74" spans="1:21" ht="20.25" customHeight="1" x14ac:dyDescent="0.3">
      <c r="A74" s="7"/>
      <c r="B74" s="8">
        <f>IF(ISNA((VLOOKUP(A74,'Récapitulatif HOMMES'!A$13:H$43,2,FALSE))),0,(VLOOKUP(A74,'Récapitulatif HOMMES'!A$13:H$43,2,FALSE)))</f>
        <v>0</v>
      </c>
      <c r="C74" s="8">
        <f>IF(ISNA((VLOOKUP(B74,'Récapitulatif HOMMES'!B$13:I$43,2,FALSE))),0,(VLOOKUP(B74,'Récapitulatif HOMMES'!B$13:I$43,2,FALSE)))</f>
        <v>0</v>
      </c>
      <c r="D74" s="8">
        <f>IF(ISNA((VLOOKUP(A74,'Récapitulatif HOMMES'!A$13:K$43,4,FALSE))),0,(VLOOKUP(A74,'Récapitulatif HOMMES'!A$13:K$43,4,FALSE)))</f>
        <v>0</v>
      </c>
      <c r="E74" s="8">
        <f>IF(ISNA((VLOOKUP(A74,'Récapitulatif HOMMES'!A$13:K$43,5,FALSE))),0,(VLOOKUP(A74,'Récapitulatif HOMMES'!A$13:K$43,5,FALSE)))</f>
        <v>0</v>
      </c>
      <c r="F74" s="8">
        <f>IF(ISNA((VLOOKUP(A74,'Récapitulatif HOMMES'!A$13:I$43,6,FALSE))),0,(VLOOKUP(A74,'Récapitulatif HOMMES'!A$13:I$43,6,FALSE)))</f>
        <v>0</v>
      </c>
      <c r="G74" s="8">
        <f>IF(ISNA((VLOOKUP(A74,'Récapitulatif HOMMES'!A$13:I$42,7,FALSE))),0,(VLOOKUP(A74,'Récapitulatif HOMMES'!A$13:L$42,7,FALSE)))</f>
        <v>0</v>
      </c>
      <c r="H74" s="8">
        <f>IF(ISNA((VLOOKUP(G74,'Récapitulatif HOMMES'!G$13:M$43,2,FALSE))),0,(VLOOKUP(G74,'Récapitulatif HOMMES'!G$13:M$43,2,FALSE)))</f>
        <v>0</v>
      </c>
      <c r="I74" s="32"/>
      <c r="J74" s="32"/>
      <c r="K74" s="32"/>
      <c r="L74" s="32"/>
      <c r="M74" s="32"/>
      <c r="N74" s="32"/>
      <c r="O74" s="32"/>
      <c r="P74" s="32"/>
      <c r="Q74" s="32"/>
      <c r="R74" s="32"/>
      <c r="S74" s="32"/>
      <c r="T74" s="32"/>
      <c r="U74" s="32"/>
    </row>
    <row r="75" spans="1:21" ht="20.25" customHeight="1" x14ac:dyDescent="0.3">
      <c r="A75" s="7"/>
      <c r="B75" s="8">
        <f>IF(ISNA((VLOOKUP(A75,'Récapitulatif HOMMES'!A$13:H$43,2,FALSE))),0,(VLOOKUP(A75,'Récapitulatif HOMMES'!A$13:H$43,2,FALSE)))</f>
        <v>0</v>
      </c>
      <c r="C75" s="8">
        <f>IF(ISNA((VLOOKUP(B75,'Récapitulatif HOMMES'!B$13:I$43,2,FALSE))),0,(VLOOKUP(B75,'Récapitulatif HOMMES'!B$13:I$43,2,FALSE)))</f>
        <v>0</v>
      </c>
      <c r="D75" s="8">
        <f>IF(ISNA((VLOOKUP(A75,'Récapitulatif HOMMES'!A$13:K$43,4,FALSE))),0,(VLOOKUP(A75,'Récapitulatif HOMMES'!A$13:K$43,4,FALSE)))</f>
        <v>0</v>
      </c>
      <c r="E75" s="8">
        <f>IF(ISNA((VLOOKUP(A75,'Récapitulatif HOMMES'!A$13:K$43,5,FALSE))),0,(VLOOKUP(A75,'Récapitulatif HOMMES'!A$13:K$43,5,FALSE)))</f>
        <v>0</v>
      </c>
      <c r="F75" s="8">
        <f>IF(ISNA((VLOOKUP(A75,'Récapitulatif HOMMES'!A$13:I$43,6,FALSE))),0,(VLOOKUP(A75,'Récapitulatif HOMMES'!A$13:I$43,6,FALSE)))</f>
        <v>0</v>
      </c>
      <c r="G75" s="8">
        <f>IF(ISNA((VLOOKUP(A75,'Récapitulatif HOMMES'!A$13:I$42,7,FALSE))),0,(VLOOKUP(A75,'Récapitulatif HOMMES'!A$13:L$42,7,FALSE)))</f>
        <v>0</v>
      </c>
      <c r="H75" s="8">
        <f>IF(ISNA((VLOOKUP(G75,'Récapitulatif HOMMES'!G$13:M$43,2,FALSE))),0,(VLOOKUP(G75,'Récapitulatif HOMMES'!G$13:M$43,2,FALSE)))</f>
        <v>0</v>
      </c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</row>
    <row r="76" spans="1:21" ht="20.25" customHeight="1" x14ac:dyDescent="0.3">
      <c r="A76" s="7"/>
      <c r="B76" s="8">
        <f>IF(ISNA((VLOOKUP(A76,'Récapitulatif HOMMES'!A$13:H$43,2,FALSE))),0,(VLOOKUP(A76,'Récapitulatif HOMMES'!A$13:H$43,2,FALSE)))</f>
        <v>0</v>
      </c>
      <c r="C76" s="8">
        <f>IF(ISNA((VLOOKUP(B76,'Récapitulatif HOMMES'!B$13:I$43,2,FALSE))),0,(VLOOKUP(B76,'Récapitulatif HOMMES'!B$13:I$43,2,FALSE)))</f>
        <v>0</v>
      </c>
      <c r="D76" s="8">
        <f>IF(ISNA((VLOOKUP(A76,'Récapitulatif HOMMES'!A$13:K$43,4,FALSE))),0,(VLOOKUP(A76,'Récapitulatif HOMMES'!A$13:K$43,4,FALSE)))</f>
        <v>0</v>
      </c>
      <c r="E76" s="8">
        <f>IF(ISNA((VLOOKUP(A76,'Récapitulatif HOMMES'!A$13:K$43,5,FALSE))),0,(VLOOKUP(A76,'Récapitulatif HOMMES'!A$13:K$43,5,FALSE)))</f>
        <v>0</v>
      </c>
      <c r="F76" s="8">
        <f>IF(ISNA((VLOOKUP(A76,'Récapitulatif HOMMES'!A$13:I$43,6,FALSE))),0,(VLOOKUP(A76,'Récapitulatif HOMMES'!A$13:I$43,6,FALSE)))</f>
        <v>0</v>
      </c>
      <c r="G76" s="8">
        <f>IF(ISNA((VLOOKUP(A76,'Récapitulatif HOMMES'!A$13:I$42,7,FALSE))),0,(VLOOKUP(A76,'Récapitulatif HOMMES'!A$13:L$42,7,FALSE)))</f>
        <v>0</v>
      </c>
      <c r="H76" s="8">
        <f>IF(ISNA((VLOOKUP(G76,'Récapitulatif HOMMES'!G$13:M$43,2,FALSE))),0,(VLOOKUP(G76,'Récapitulatif HOMMES'!G$13:M$43,2,FALSE)))</f>
        <v>0</v>
      </c>
      <c r="I76" s="32"/>
      <c r="J76" s="32"/>
      <c r="K76" s="32"/>
      <c r="L76" s="32"/>
      <c r="M76" s="32"/>
      <c r="N76" s="32"/>
      <c r="O76" s="32"/>
      <c r="P76" s="32"/>
      <c r="Q76" s="32"/>
      <c r="R76" s="32"/>
      <c r="S76" s="32"/>
      <c r="T76" s="32"/>
      <c r="U76" s="32"/>
    </row>
    <row r="77" spans="1:21" ht="20.25" customHeight="1" x14ac:dyDescent="0.3">
      <c r="A77" s="7"/>
      <c r="B77" s="8">
        <f>IF(ISNA((VLOOKUP(A77,'Récapitulatif HOMMES'!A$13:H$43,2,FALSE))),0,(VLOOKUP(A77,'Récapitulatif HOMMES'!A$13:H$43,2,FALSE)))</f>
        <v>0</v>
      </c>
      <c r="C77" s="8">
        <f>IF(ISNA((VLOOKUP(B77,'Récapitulatif HOMMES'!B$13:I$43,2,FALSE))),0,(VLOOKUP(B77,'Récapitulatif HOMMES'!B$13:I$43,2,FALSE)))</f>
        <v>0</v>
      </c>
      <c r="D77" s="8">
        <f>IF(ISNA((VLOOKUP(A77,'Récapitulatif HOMMES'!A$13:K$43,4,FALSE))),0,(VLOOKUP(A77,'Récapitulatif HOMMES'!A$13:K$43,4,FALSE)))</f>
        <v>0</v>
      </c>
      <c r="E77" s="8">
        <f>IF(ISNA((VLOOKUP(A77,'Récapitulatif HOMMES'!A$13:K$43,5,FALSE))),0,(VLOOKUP(A77,'Récapitulatif HOMMES'!A$13:K$43,5,FALSE)))</f>
        <v>0</v>
      </c>
      <c r="F77" s="8">
        <f>IF(ISNA((VLOOKUP(A77,'Récapitulatif HOMMES'!A$13:I$43,6,FALSE))),0,(VLOOKUP(A77,'Récapitulatif HOMMES'!A$13:I$43,6,FALSE)))</f>
        <v>0</v>
      </c>
      <c r="G77" s="8">
        <f>IF(ISNA((VLOOKUP(A77,'Récapitulatif HOMMES'!A$13:I$42,7,FALSE))),0,(VLOOKUP(A77,'Récapitulatif HOMMES'!A$13:L$42,7,FALSE)))</f>
        <v>0</v>
      </c>
      <c r="H77" s="8">
        <f>IF(ISNA((VLOOKUP(G77,'Récapitulatif HOMMES'!G$13:M$43,2,FALSE))),0,(VLOOKUP(G77,'Récapitulatif HOMMES'!G$13:M$43,2,FALSE)))</f>
        <v>0</v>
      </c>
      <c r="I77" s="32"/>
      <c r="J77" s="32"/>
      <c r="K77" s="32"/>
      <c r="L77" s="32"/>
      <c r="M77" s="32"/>
      <c r="N77" s="32"/>
      <c r="O77" s="32"/>
      <c r="P77" s="32"/>
      <c r="Q77" s="32"/>
      <c r="R77" s="32"/>
      <c r="S77" s="32"/>
      <c r="T77" s="32"/>
      <c r="U77" s="32"/>
    </row>
    <row r="78" spans="1:21" ht="18" customHeight="1" x14ac:dyDescent="0.3">
      <c r="I78" s="32"/>
      <c r="J78" s="32"/>
      <c r="K78" s="32"/>
      <c r="L78" s="32"/>
      <c r="M78" s="32"/>
      <c r="N78" s="32"/>
      <c r="O78" s="32"/>
      <c r="P78" s="32"/>
      <c r="Q78" s="32"/>
      <c r="R78" s="32"/>
      <c r="S78" s="32"/>
      <c r="T78" s="32"/>
      <c r="U78" s="32"/>
    </row>
    <row r="79" spans="1:21" ht="20.25" customHeight="1" x14ac:dyDescent="0.3">
      <c r="A79" s="82" t="s">
        <v>23</v>
      </c>
      <c r="B79" s="83"/>
      <c r="C79" s="84" t="s">
        <v>31</v>
      </c>
      <c r="D79" s="85"/>
      <c r="E79" s="85"/>
      <c r="F79" s="85"/>
      <c r="G79" s="85"/>
      <c r="H79" s="86"/>
      <c r="I79" s="32"/>
      <c r="J79" s="32"/>
      <c r="K79" s="32"/>
      <c r="L79" s="32"/>
      <c r="M79" s="32"/>
      <c r="N79" s="32"/>
      <c r="O79" s="32"/>
      <c r="P79" s="32"/>
      <c r="Q79" s="32"/>
      <c r="R79" s="32"/>
      <c r="S79" s="32"/>
      <c r="T79" s="32"/>
      <c r="U79" s="32"/>
    </row>
    <row r="80" spans="1:21" ht="20.25" customHeight="1" x14ac:dyDescent="0.3">
      <c r="A80" s="82" t="s">
        <v>13</v>
      </c>
      <c r="B80" s="83"/>
      <c r="C80" s="84">
        <f>COUNTA(A83:A87)</f>
        <v>0</v>
      </c>
      <c r="D80" s="85"/>
      <c r="E80" s="85"/>
      <c r="F80" s="85"/>
      <c r="G80" s="85"/>
      <c r="H80" s="86"/>
      <c r="I80" s="32"/>
      <c r="J80" s="32"/>
      <c r="K80" s="32"/>
      <c r="L80" s="32"/>
      <c r="M80" s="32"/>
      <c r="N80" s="32"/>
      <c r="O80" s="32"/>
      <c r="P80" s="32"/>
      <c r="Q80" s="32"/>
      <c r="R80" s="32"/>
      <c r="S80" s="32"/>
      <c r="T80" s="32"/>
      <c r="U80" s="32"/>
    </row>
    <row r="81" spans="1:21" ht="22.5" customHeight="1" x14ac:dyDescent="0.3">
      <c r="I81" s="32"/>
      <c r="J81" s="32"/>
      <c r="K81" s="32"/>
      <c r="L81" s="32"/>
      <c r="M81" s="32"/>
      <c r="N81" s="32"/>
      <c r="O81" s="32"/>
      <c r="P81" s="32"/>
      <c r="Q81" s="32"/>
      <c r="R81" s="32"/>
      <c r="S81" s="32"/>
      <c r="T81" s="32"/>
      <c r="U81" s="32"/>
    </row>
    <row r="82" spans="1:21" ht="32.25" customHeight="1" x14ac:dyDescent="0.3">
      <c r="A82" s="4" t="s">
        <v>2</v>
      </c>
      <c r="B82" s="4" t="s">
        <v>8</v>
      </c>
      <c r="C82" s="4" t="s">
        <v>3</v>
      </c>
      <c r="D82" s="4" t="str">
        <f>'(H) KM'!D$11</f>
        <v>CATÉGORIE D'AGE</v>
      </c>
      <c r="E82" s="4" t="str">
        <f>'(H) KM'!E$11</f>
        <v>CATEGORIE DE LICENCE</v>
      </c>
      <c r="F82" s="4" t="s">
        <v>0</v>
      </c>
      <c r="G82" s="4" t="s">
        <v>18</v>
      </c>
      <c r="H82" s="4" t="s">
        <v>1</v>
      </c>
      <c r="I82" s="32"/>
      <c r="J82" s="32"/>
      <c r="K82" s="32"/>
      <c r="L82" s="32"/>
      <c r="M82" s="32"/>
      <c r="N82" s="32"/>
      <c r="O82" s="32"/>
      <c r="P82" s="32"/>
      <c r="Q82" s="32"/>
      <c r="R82" s="32"/>
      <c r="S82" s="32"/>
      <c r="T82" s="32"/>
      <c r="U82" s="32"/>
    </row>
    <row r="83" spans="1:21" ht="20.25" customHeight="1" x14ac:dyDescent="0.3">
      <c r="A83" s="7"/>
      <c r="B83" s="8">
        <f>IF(ISNA((VLOOKUP(A83,'Récapitulatif HOMMES'!A$13:H$43,2,FALSE))),0,(VLOOKUP(A83,'Récapitulatif HOMMES'!A$13:H$43,2,FALSE)))</f>
        <v>0</v>
      </c>
      <c r="C83" s="8">
        <f>IF(ISNA((VLOOKUP(B83,'Récapitulatif HOMMES'!B$13:I$43,2,FALSE))),0,(VLOOKUP(B83,'Récapitulatif HOMMES'!B$13:I$43,2,FALSE)))</f>
        <v>0</v>
      </c>
      <c r="D83" s="8">
        <f>IF(ISNA((VLOOKUP(A83,'Récapitulatif HOMMES'!A$13:K$43,4,FALSE))),0,(VLOOKUP(A83,'Récapitulatif HOMMES'!A$13:K$43,4,FALSE)))</f>
        <v>0</v>
      </c>
      <c r="E83" s="8">
        <f>IF(ISNA((VLOOKUP(A83,'Récapitulatif HOMMES'!A$13:K$43,5,FALSE))),0,(VLOOKUP(A83,'Récapitulatif HOMMES'!A$13:K$43,5,FALSE)))</f>
        <v>0</v>
      </c>
      <c r="F83" s="8">
        <f>IF(ISNA((VLOOKUP(A83,'Récapitulatif HOMMES'!A$13:I$43,6,FALSE))),0,(VLOOKUP(A83,'Récapitulatif HOMMES'!A$13:I$43,6,FALSE)))</f>
        <v>0</v>
      </c>
      <c r="G83" s="8">
        <f>IF(ISNA((VLOOKUP(A83,'Récapitulatif HOMMES'!A$13:I$42,7,FALSE))),0,(VLOOKUP(A83,'Récapitulatif HOMMES'!A$13:L$42,7,FALSE)))</f>
        <v>0</v>
      </c>
      <c r="H83" s="8">
        <f>IF(ISNA((VLOOKUP(G83,'Récapitulatif HOMMES'!G$13:M$43,2,FALSE))),0,(VLOOKUP(G83,'Récapitulatif HOMMES'!G$13:M$43,2,FALSE)))</f>
        <v>0</v>
      </c>
      <c r="I83" s="32"/>
      <c r="J83" s="32"/>
      <c r="K83" s="32"/>
      <c r="L83" s="32"/>
      <c r="M83" s="32"/>
      <c r="N83" s="32"/>
      <c r="O83" s="32"/>
      <c r="P83" s="32"/>
      <c r="Q83" s="32"/>
      <c r="R83" s="32"/>
      <c r="S83" s="32"/>
      <c r="T83" s="32"/>
      <c r="U83" s="32"/>
    </row>
    <row r="84" spans="1:21" ht="20.25" customHeight="1" x14ac:dyDescent="0.3">
      <c r="A84" s="7"/>
      <c r="B84" s="8">
        <f>IF(ISNA((VLOOKUP(A84,'Récapitulatif HOMMES'!A$13:H$43,2,FALSE))),0,(VLOOKUP(A84,'Récapitulatif HOMMES'!A$13:H$43,2,FALSE)))</f>
        <v>0</v>
      </c>
      <c r="C84" s="8">
        <f>IF(ISNA((VLOOKUP(B84,'Récapitulatif HOMMES'!B$13:I$43,2,FALSE))),0,(VLOOKUP(B84,'Récapitulatif HOMMES'!B$13:I$43,2,FALSE)))</f>
        <v>0</v>
      </c>
      <c r="D84" s="8">
        <f>IF(ISNA((VLOOKUP(A84,'Récapitulatif HOMMES'!A$13:K$43,4,FALSE))),0,(VLOOKUP(A84,'Récapitulatif HOMMES'!A$13:K$43,4,FALSE)))</f>
        <v>0</v>
      </c>
      <c r="E84" s="8">
        <f>IF(ISNA((VLOOKUP(A84,'Récapitulatif HOMMES'!A$13:K$43,5,FALSE))),0,(VLOOKUP(A84,'Récapitulatif HOMMES'!A$13:K$43,5,FALSE)))</f>
        <v>0</v>
      </c>
      <c r="F84" s="8">
        <f>IF(ISNA((VLOOKUP(A84,'Récapitulatif HOMMES'!A$13:I$43,6,FALSE))),0,(VLOOKUP(A84,'Récapitulatif HOMMES'!A$13:I$43,6,FALSE)))</f>
        <v>0</v>
      </c>
      <c r="G84" s="8">
        <f>IF(ISNA((VLOOKUP(A84,'Récapitulatif HOMMES'!A$13:I$42,7,FALSE))),0,(VLOOKUP(A84,'Récapitulatif HOMMES'!A$13:L$42,7,FALSE)))</f>
        <v>0</v>
      </c>
      <c r="H84" s="8">
        <f>IF(ISNA((VLOOKUP(G84,'Récapitulatif HOMMES'!G$13:M$43,2,FALSE))),0,(VLOOKUP(G84,'Récapitulatif HOMMES'!G$13:M$43,2,FALSE)))</f>
        <v>0</v>
      </c>
      <c r="I84" s="32"/>
      <c r="J84" s="32"/>
      <c r="K84" s="32"/>
      <c r="L84" s="32"/>
      <c r="M84" s="32"/>
      <c r="N84" s="32"/>
      <c r="O84" s="32"/>
      <c r="P84" s="32"/>
      <c r="Q84" s="32"/>
      <c r="R84" s="32"/>
      <c r="S84" s="32"/>
      <c r="T84" s="32"/>
      <c r="U84" s="32"/>
    </row>
    <row r="85" spans="1:21" ht="20.25" customHeight="1" x14ac:dyDescent="0.3">
      <c r="A85" s="7"/>
      <c r="B85" s="8">
        <f>IF(ISNA((VLOOKUP(A85,'Récapitulatif HOMMES'!A$13:H$43,2,FALSE))),0,(VLOOKUP(A85,'Récapitulatif HOMMES'!A$13:H$43,2,FALSE)))</f>
        <v>0</v>
      </c>
      <c r="C85" s="8">
        <f>IF(ISNA((VLOOKUP(B85,'Récapitulatif HOMMES'!B$13:I$43,2,FALSE))),0,(VLOOKUP(B85,'Récapitulatif HOMMES'!B$13:I$43,2,FALSE)))</f>
        <v>0</v>
      </c>
      <c r="D85" s="8">
        <f>IF(ISNA((VLOOKUP(A85,'Récapitulatif HOMMES'!A$13:K$43,4,FALSE))),0,(VLOOKUP(A85,'Récapitulatif HOMMES'!A$13:K$43,4,FALSE)))</f>
        <v>0</v>
      </c>
      <c r="E85" s="8">
        <f>IF(ISNA((VLOOKUP(A85,'Récapitulatif HOMMES'!A$13:K$43,5,FALSE))),0,(VLOOKUP(A85,'Récapitulatif HOMMES'!A$13:K$43,5,FALSE)))</f>
        <v>0</v>
      </c>
      <c r="F85" s="8">
        <f>IF(ISNA((VLOOKUP(A85,'Récapitulatif HOMMES'!A$13:I$43,6,FALSE))),0,(VLOOKUP(A85,'Récapitulatif HOMMES'!A$13:I$43,6,FALSE)))</f>
        <v>0</v>
      </c>
      <c r="G85" s="8">
        <f>IF(ISNA((VLOOKUP(A85,'Récapitulatif HOMMES'!A$13:I$42,7,FALSE))),0,(VLOOKUP(A85,'Récapitulatif HOMMES'!A$13:L$42,7,FALSE)))</f>
        <v>0</v>
      </c>
      <c r="H85" s="8">
        <f>IF(ISNA((VLOOKUP(G85,'Récapitulatif HOMMES'!G$13:M$43,2,FALSE))),0,(VLOOKUP(G85,'Récapitulatif HOMMES'!G$13:M$43,2,FALSE)))</f>
        <v>0</v>
      </c>
      <c r="I85" s="32"/>
      <c r="J85" s="32"/>
      <c r="K85" s="32"/>
      <c r="L85" s="32"/>
      <c r="M85" s="32"/>
      <c r="N85" s="32"/>
      <c r="O85" s="32"/>
      <c r="P85" s="32"/>
      <c r="Q85" s="32"/>
      <c r="R85" s="32"/>
      <c r="S85" s="32"/>
      <c r="T85" s="32"/>
      <c r="U85" s="32"/>
    </row>
    <row r="86" spans="1:21" ht="20.25" customHeight="1" x14ac:dyDescent="0.3">
      <c r="A86" s="7"/>
      <c r="B86" s="8">
        <f>IF(ISNA((VLOOKUP(A86,'Récapitulatif HOMMES'!A$13:H$43,2,FALSE))),0,(VLOOKUP(A86,'Récapitulatif HOMMES'!A$13:H$43,2,FALSE)))</f>
        <v>0</v>
      </c>
      <c r="C86" s="8">
        <f>IF(ISNA((VLOOKUP(B86,'Récapitulatif HOMMES'!B$13:I$43,2,FALSE))),0,(VLOOKUP(B86,'Récapitulatif HOMMES'!B$13:I$43,2,FALSE)))</f>
        <v>0</v>
      </c>
      <c r="D86" s="8">
        <f>IF(ISNA((VLOOKUP(A86,'Récapitulatif HOMMES'!A$13:K$43,4,FALSE))),0,(VLOOKUP(A86,'Récapitulatif HOMMES'!A$13:K$43,4,FALSE)))</f>
        <v>0</v>
      </c>
      <c r="E86" s="8">
        <f>IF(ISNA((VLOOKUP(A86,'Récapitulatif HOMMES'!A$13:K$43,5,FALSE))),0,(VLOOKUP(A86,'Récapitulatif HOMMES'!A$13:K$43,5,FALSE)))</f>
        <v>0</v>
      </c>
      <c r="F86" s="8">
        <f>IF(ISNA((VLOOKUP(A86,'Récapitulatif HOMMES'!A$13:I$43,6,FALSE))),0,(VLOOKUP(A86,'Récapitulatif HOMMES'!A$13:I$43,6,FALSE)))</f>
        <v>0</v>
      </c>
      <c r="G86" s="8">
        <f>IF(ISNA((VLOOKUP(A86,'Récapitulatif HOMMES'!A$13:I$42,7,FALSE))),0,(VLOOKUP(A86,'Récapitulatif HOMMES'!A$13:L$42,7,FALSE)))</f>
        <v>0</v>
      </c>
      <c r="H86" s="8">
        <f>IF(ISNA((VLOOKUP(G86,'Récapitulatif HOMMES'!G$13:M$43,2,FALSE))),0,(VLOOKUP(G86,'Récapitulatif HOMMES'!G$13:M$43,2,FALSE)))</f>
        <v>0</v>
      </c>
      <c r="I86" s="32"/>
      <c r="J86" s="32"/>
      <c r="K86" s="32"/>
      <c r="L86" s="32"/>
      <c r="M86" s="32"/>
      <c r="N86" s="32"/>
      <c r="O86" s="32"/>
      <c r="P86" s="32"/>
      <c r="Q86" s="32"/>
      <c r="R86" s="32"/>
      <c r="S86" s="32"/>
      <c r="T86" s="32"/>
      <c r="U86" s="32"/>
    </row>
    <row r="87" spans="1:21" ht="20.25" customHeight="1" x14ac:dyDescent="0.3">
      <c r="A87" s="7"/>
      <c r="B87" s="8">
        <f>IF(ISNA((VLOOKUP(A87,'Récapitulatif HOMMES'!A$13:H$43,2,FALSE))),0,(VLOOKUP(A87,'Récapitulatif HOMMES'!A$13:H$43,2,FALSE)))</f>
        <v>0</v>
      </c>
      <c r="C87" s="8">
        <f>IF(ISNA((VLOOKUP(B87,'Récapitulatif HOMMES'!B$13:I$43,2,FALSE))),0,(VLOOKUP(B87,'Récapitulatif HOMMES'!B$13:I$43,2,FALSE)))</f>
        <v>0</v>
      </c>
      <c r="D87" s="8">
        <f>IF(ISNA((VLOOKUP(A87,'Récapitulatif HOMMES'!A$13:K$43,4,FALSE))),0,(VLOOKUP(A87,'Récapitulatif HOMMES'!A$13:K$43,4,FALSE)))</f>
        <v>0</v>
      </c>
      <c r="E87" s="8">
        <f>IF(ISNA((VLOOKUP(A87,'Récapitulatif HOMMES'!A$13:K$43,5,FALSE))),0,(VLOOKUP(A87,'Récapitulatif HOMMES'!A$13:K$43,5,FALSE)))</f>
        <v>0</v>
      </c>
      <c r="F87" s="8">
        <f>IF(ISNA((VLOOKUP(A87,'Récapitulatif HOMMES'!A$13:I$43,6,FALSE))),0,(VLOOKUP(A87,'Récapitulatif HOMMES'!A$13:I$43,6,FALSE)))</f>
        <v>0</v>
      </c>
      <c r="G87" s="8">
        <f>IF(ISNA((VLOOKUP(A87,'Récapitulatif HOMMES'!A$13:I$42,7,FALSE))),0,(VLOOKUP(A87,'Récapitulatif HOMMES'!A$13:L$42,7,FALSE)))</f>
        <v>0</v>
      </c>
      <c r="H87" s="8">
        <f>IF(ISNA((VLOOKUP(G87,'Récapitulatif HOMMES'!G$13:M$43,2,FALSE))),0,(VLOOKUP(G87,'Récapitulatif HOMMES'!G$13:M$43,2,FALSE)))</f>
        <v>0</v>
      </c>
      <c r="I87" s="32"/>
      <c r="J87" s="32"/>
      <c r="K87" s="32"/>
      <c r="L87" s="32"/>
      <c r="M87" s="32"/>
      <c r="N87" s="32"/>
      <c r="O87" s="32"/>
      <c r="P87" s="32"/>
      <c r="Q87" s="32"/>
      <c r="R87" s="32"/>
      <c r="S87" s="32"/>
      <c r="T87" s="32"/>
      <c r="U87" s="32"/>
    </row>
    <row r="88" spans="1:21" ht="18" customHeight="1" x14ac:dyDescent="0.3">
      <c r="I88" s="32"/>
      <c r="J88" s="32"/>
      <c r="K88" s="32"/>
      <c r="L88" s="32"/>
      <c r="M88" s="32"/>
      <c r="N88" s="32"/>
      <c r="O88" s="32"/>
      <c r="P88" s="32"/>
      <c r="Q88" s="32"/>
      <c r="R88" s="32"/>
      <c r="S88" s="32"/>
      <c r="T88" s="32"/>
      <c r="U88" s="32"/>
    </row>
    <row r="89" spans="1:21" ht="20.25" customHeight="1" x14ac:dyDescent="0.3">
      <c r="A89" s="82" t="s">
        <v>23</v>
      </c>
      <c r="B89" s="83"/>
      <c r="C89" s="84" t="s">
        <v>32</v>
      </c>
      <c r="D89" s="85"/>
      <c r="E89" s="85"/>
      <c r="F89" s="85"/>
      <c r="G89" s="85"/>
      <c r="H89" s="86"/>
      <c r="I89" s="32"/>
      <c r="J89" s="32"/>
      <c r="K89" s="32"/>
      <c r="L89" s="32"/>
      <c r="M89" s="32"/>
      <c r="N89" s="32"/>
      <c r="O89" s="32"/>
      <c r="P89" s="32"/>
      <c r="Q89" s="32"/>
      <c r="R89" s="32"/>
      <c r="S89" s="32"/>
      <c r="T89" s="32"/>
      <c r="U89" s="32"/>
    </row>
    <row r="90" spans="1:21" ht="20.25" customHeight="1" x14ac:dyDescent="0.3">
      <c r="A90" s="82" t="s">
        <v>13</v>
      </c>
      <c r="B90" s="83"/>
      <c r="C90" s="84">
        <f>COUNTA(A93:A97)</f>
        <v>0</v>
      </c>
      <c r="D90" s="85"/>
      <c r="E90" s="85"/>
      <c r="F90" s="85"/>
      <c r="G90" s="85"/>
      <c r="H90" s="86"/>
      <c r="I90" s="32"/>
      <c r="J90" s="32"/>
      <c r="K90" s="32"/>
      <c r="L90" s="32"/>
      <c r="M90" s="32"/>
      <c r="N90" s="32"/>
      <c r="O90" s="32"/>
      <c r="P90" s="32"/>
      <c r="Q90" s="32"/>
      <c r="R90" s="32"/>
      <c r="S90" s="32"/>
      <c r="T90" s="32"/>
      <c r="U90" s="32"/>
    </row>
    <row r="91" spans="1:21" ht="22.5" customHeight="1" x14ac:dyDescent="0.3">
      <c r="I91" s="32"/>
      <c r="J91" s="32"/>
      <c r="K91" s="32"/>
      <c r="L91" s="32"/>
      <c r="M91" s="32"/>
      <c r="N91" s="32"/>
      <c r="O91" s="32"/>
      <c r="P91" s="32"/>
      <c r="Q91" s="32"/>
      <c r="R91" s="32"/>
      <c r="S91" s="32"/>
      <c r="T91" s="32"/>
      <c r="U91" s="32"/>
    </row>
    <row r="92" spans="1:21" ht="32.25" customHeight="1" x14ac:dyDescent="0.3">
      <c r="A92" s="4" t="s">
        <v>2</v>
      </c>
      <c r="B92" s="4" t="s">
        <v>8</v>
      </c>
      <c r="C92" s="4" t="s">
        <v>3</v>
      </c>
      <c r="D92" s="4" t="str">
        <f>'(H) KM'!D$11</f>
        <v>CATÉGORIE D'AGE</v>
      </c>
      <c r="E92" s="4" t="str">
        <f>'(H) KM'!E$11</f>
        <v>CATEGORIE DE LICENCE</v>
      </c>
      <c r="F92" s="4" t="s">
        <v>0</v>
      </c>
      <c r="G92" s="4" t="s">
        <v>18</v>
      </c>
      <c r="H92" s="4" t="s">
        <v>1</v>
      </c>
      <c r="I92" s="32"/>
      <c r="J92" s="32"/>
      <c r="K92" s="32"/>
      <c r="L92" s="32"/>
      <c r="M92" s="32"/>
      <c r="N92" s="32"/>
      <c r="O92" s="32"/>
      <c r="P92" s="32"/>
      <c r="Q92" s="32"/>
      <c r="R92" s="32"/>
      <c r="S92" s="32"/>
      <c r="T92" s="32"/>
      <c r="U92" s="32"/>
    </row>
    <row r="93" spans="1:21" ht="20.25" customHeight="1" x14ac:dyDescent="0.3">
      <c r="A93" s="7"/>
      <c r="B93" s="8">
        <f>IF(ISNA((VLOOKUP(A93,'Récapitulatif HOMMES'!A$13:H$43,2,FALSE))),0,(VLOOKUP(A93,'Récapitulatif HOMMES'!A$13:H$43,2,FALSE)))</f>
        <v>0</v>
      </c>
      <c r="C93" s="8">
        <f>IF(ISNA((VLOOKUP(B93,'Récapitulatif HOMMES'!B$13:I$43,2,FALSE))),0,(VLOOKUP(B93,'Récapitulatif HOMMES'!B$13:I$43,2,FALSE)))</f>
        <v>0</v>
      </c>
      <c r="D93" s="8">
        <f>IF(ISNA((VLOOKUP(A93,'Récapitulatif HOMMES'!A$13:K$43,4,FALSE))),0,(VLOOKUP(A93,'Récapitulatif HOMMES'!A$13:K$43,4,FALSE)))</f>
        <v>0</v>
      </c>
      <c r="E93" s="8">
        <f>IF(ISNA((VLOOKUP(A93,'Récapitulatif HOMMES'!A$13:K$43,5,FALSE))),0,(VLOOKUP(A93,'Récapitulatif HOMMES'!A$13:K$43,5,FALSE)))</f>
        <v>0</v>
      </c>
      <c r="F93" s="8">
        <f>IF(ISNA((VLOOKUP(A93,'Récapitulatif HOMMES'!A$13:I$43,6,FALSE))),0,(VLOOKUP(A93,'Récapitulatif HOMMES'!A$13:I$43,6,FALSE)))</f>
        <v>0</v>
      </c>
      <c r="G93" s="8">
        <f>IF(ISNA((VLOOKUP(A93,'Récapitulatif HOMMES'!A$13:I$42,7,FALSE))),0,(VLOOKUP(A93,'Récapitulatif HOMMES'!A$13:L$42,7,FALSE)))</f>
        <v>0</v>
      </c>
      <c r="H93" s="8">
        <f>IF(ISNA((VLOOKUP(G93,'Récapitulatif HOMMES'!G$13:M$43,2,FALSE))),0,(VLOOKUP(G93,'Récapitulatif HOMMES'!G$13:M$43,2,FALSE)))</f>
        <v>0</v>
      </c>
      <c r="I93" s="32"/>
      <c r="J93" s="32"/>
      <c r="K93" s="32"/>
      <c r="L93" s="32"/>
      <c r="M93" s="32"/>
      <c r="N93" s="32"/>
      <c r="O93" s="32"/>
      <c r="P93" s="32"/>
      <c r="Q93" s="32"/>
      <c r="R93" s="32"/>
      <c r="S93" s="32"/>
      <c r="T93" s="32"/>
      <c r="U93" s="32"/>
    </row>
    <row r="94" spans="1:21" ht="20.25" customHeight="1" x14ac:dyDescent="0.3">
      <c r="A94" s="7"/>
      <c r="B94" s="8">
        <f>IF(ISNA((VLOOKUP(A94,'Récapitulatif HOMMES'!A$13:H$43,2,FALSE))),0,(VLOOKUP(A94,'Récapitulatif HOMMES'!A$13:H$43,2,FALSE)))</f>
        <v>0</v>
      </c>
      <c r="C94" s="8">
        <f>IF(ISNA((VLOOKUP(B94,'Récapitulatif HOMMES'!B$13:I$43,2,FALSE))),0,(VLOOKUP(B94,'Récapitulatif HOMMES'!B$13:I$43,2,FALSE)))</f>
        <v>0</v>
      </c>
      <c r="D94" s="8">
        <f>IF(ISNA((VLOOKUP(A94,'Récapitulatif HOMMES'!A$13:K$43,4,FALSE))),0,(VLOOKUP(A94,'Récapitulatif HOMMES'!A$13:K$43,4,FALSE)))</f>
        <v>0</v>
      </c>
      <c r="E94" s="8">
        <f>IF(ISNA((VLOOKUP(A94,'Récapitulatif HOMMES'!A$13:K$43,5,FALSE))),0,(VLOOKUP(A94,'Récapitulatif HOMMES'!A$13:K$43,5,FALSE)))</f>
        <v>0</v>
      </c>
      <c r="F94" s="8">
        <f>IF(ISNA((VLOOKUP(A94,'Récapitulatif HOMMES'!A$13:I$43,6,FALSE))),0,(VLOOKUP(A94,'Récapitulatif HOMMES'!A$13:I$43,6,FALSE)))</f>
        <v>0</v>
      </c>
      <c r="G94" s="8">
        <f>IF(ISNA((VLOOKUP(A94,'Récapitulatif HOMMES'!A$13:I$42,7,FALSE))),0,(VLOOKUP(A94,'Récapitulatif HOMMES'!A$13:L$42,7,FALSE)))</f>
        <v>0</v>
      </c>
      <c r="H94" s="8">
        <f>IF(ISNA((VLOOKUP(G94,'Récapitulatif HOMMES'!G$13:M$43,2,FALSE))),0,(VLOOKUP(G94,'Récapitulatif HOMMES'!G$13:M$43,2,FALSE)))</f>
        <v>0</v>
      </c>
      <c r="I94" s="32"/>
      <c r="J94" s="32"/>
      <c r="K94" s="32"/>
      <c r="L94" s="32"/>
      <c r="M94" s="32"/>
      <c r="N94" s="32"/>
      <c r="O94" s="32"/>
      <c r="P94" s="32"/>
      <c r="Q94" s="32"/>
      <c r="R94" s="32"/>
      <c r="S94" s="32"/>
      <c r="T94" s="32"/>
      <c r="U94" s="32"/>
    </row>
    <row r="95" spans="1:21" ht="20.25" customHeight="1" x14ac:dyDescent="0.3">
      <c r="A95" s="7"/>
      <c r="B95" s="8">
        <f>IF(ISNA((VLOOKUP(A95,'Récapitulatif HOMMES'!A$13:H$43,2,FALSE))),0,(VLOOKUP(A95,'Récapitulatif HOMMES'!A$13:H$43,2,FALSE)))</f>
        <v>0</v>
      </c>
      <c r="C95" s="8">
        <f>IF(ISNA((VLOOKUP(B95,'Récapitulatif HOMMES'!B$13:I$43,2,FALSE))),0,(VLOOKUP(B95,'Récapitulatif HOMMES'!B$13:I$43,2,FALSE)))</f>
        <v>0</v>
      </c>
      <c r="D95" s="8">
        <f>IF(ISNA((VLOOKUP(A95,'Récapitulatif HOMMES'!A$13:K$43,4,FALSE))),0,(VLOOKUP(A95,'Récapitulatif HOMMES'!A$13:K$43,4,FALSE)))</f>
        <v>0</v>
      </c>
      <c r="E95" s="8">
        <f>IF(ISNA((VLOOKUP(A95,'Récapitulatif HOMMES'!A$13:K$43,5,FALSE))),0,(VLOOKUP(A95,'Récapitulatif HOMMES'!A$13:K$43,5,FALSE)))</f>
        <v>0</v>
      </c>
      <c r="F95" s="8">
        <f>IF(ISNA((VLOOKUP(A95,'Récapitulatif HOMMES'!A$13:I$43,6,FALSE))),0,(VLOOKUP(A95,'Récapitulatif HOMMES'!A$13:I$43,6,FALSE)))</f>
        <v>0</v>
      </c>
      <c r="G95" s="8">
        <f>IF(ISNA((VLOOKUP(A95,'Récapitulatif HOMMES'!A$13:I$42,7,FALSE))),0,(VLOOKUP(A95,'Récapitulatif HOMMES'!A$13:L$42,7,FALSE)))</f>
        <v>0</v>
      </c>
      <c r="H95" s="8">
        <f>IF(ISNA((VLOOKUP(G95,'Récapitulatif HOMMES'!G$13:M$43,2,FALSE))),0,(VLOOKUP(G95,'Récapitulatif HOMMES'!G$13:M$43,2,FALSE)))</f>
        <v>0</v>
      </c>
      <c r="I95" s="32"/>
      <c r="J95" s="32"/>
      <c r="K95" s="32"/>
      <c r="L95" s="32"/>
      <c r="M95" s="32"/>
      <c r="N95" s="32"/>
      <c r="O95" s="32"/>
      <c r="P95" s="32"/>
      <c r="Q95" s="32"/>
      <c r="R95" s="32"/>
      <c r="S95" s="32"/>
      <c r="T95" s="32"/>
      <c r="U95" s="32"/>
    </row>
    <row r="96" spans="1:21" ht="20.25" customHeight="1" x14ac:dyDescent="0.3">
      <c r="A96" s="7"/>
      <c r="B96" s="8">
        <f>IF(ISNA((VLOOKUP(A96,'Récapitulatif HOMMES'!A$13:H$43,2,FALSE))),0,(VLOOKUP(A96,'Récapitulatif HOMMES'!A$13:H$43,2,FALSE)))</f>
        <v>0</v>
      </c>
      <c r="C96" s="8">
        <f>IF(ISNA((VLOOKUP(B96,'Récapitulatif HOMMES'!B$13:I$43,2,FALSE))),0,(VLOOKUP(B96,'Récapitulatif HOMMES'!B$13:I$43,2,FALSE)))</f>
        <v>0</v>
      </c>
      <c r="D96" s="8">
        <f>IF(ISNA((VLOOKUP(A96,'Récapitulatif HOMMES'!A$13:K$43,4,FALSE))),0,(VLOOKUP(A96,'Récapitulatif HOMMES'!A$13:K$43,4,FALSE)))</f>
        <v>0</v>
      </c>
      <c r="E96" s="8">
        <f>IF(ISNA((VLOOKUP(A96,'Récapitulatif HOMMES'!A$13:K$43,5,FALSE))),0,(VLOOKUP(A96,'Récapitulatif HOMMES'!A$13:K$43,5,FALSE)))</f>
        <v>0</v>
      </c>
      <c r="F96" s="8">
        <f>IF(ISNA((VLOOKUP(A96,'Récapitulatif HOMMES'!A$13:I$43,6,FALSE))),0,(VLOOKUP(A96,'Récapitulatif HOMMES'!A$13:I$43,6,FALSE)))</f>
        <v>0</v>
      </c>
      <c r="G96" s="8">
        <f>IF(ISNA((VLOOKUP(A96,'Récapitulatif HOMMES'!A$13:I$42,7,FALSE))),0,(VLOOKUP(A96,'Récapitulatif HOMMES'!A$13:L$42,7,FALSE)))</f>
        <v>0</v>
      </c>
      <c r="H96" s="8">
        <f>IF(ISNA((VLOOKUP(G96,'Récapitulatif HOMMES'!G$13:M$43,2,FALSE))),0,(VLOOKUP(G96,'Récapitulatif HOMMES'!G$13:M$43,2,FALSE)))</f>
        <v>0</v>
      </c>
      <c r="I96" s="32"/>
      <c r="J96" s="32"/>
      <c r="K96" s="32"/>
      <c r="L96" s="32"/>
      <c r="M96" s="32"/>
      <c r="N96" s="32"/>
      <c r="O96" s="32"/>
      <c r="P96" s="32"/>
      <c r="Q96" s="32"/>
      <c r="R96" s="32"/>
      <c r="S96" s="32"/>
      <c r="T96" s="32"/>
      <c r="U96" s="32"/>
    </row>
    <row r="97" spans="1:21" ht="20.25" customHeight="1" x14ac:dyDescent="0.3">
      <c r="A97" s="7"/>
      <c r="B97" s="8">
        <f>IF(ISNA((VLOOKUP(A97,'Récapitulatif HOMMES'!A$13:H$43,2,FALSE))),0,(VLOOKUP(A97,'Récapitulatif HOMMES'!A$13:H$43,2,FALSE)))</f>
        <v>0</v>
      </c>
      <c r="C97" s="8">
        <f>IF(ISNA((VLOOKUP(B97,'Récapitulatif HOMMES'!B$13:I$43,2,FALSE))),0,(VLOOKUP(B97,'Récapitulatif HOMMES'!B$13:I$43,2,FALSE)))</f>
        <v>0</v>
      </c>
      <c r="D97" s="8">
        <f>IF(ISNA((VLOOKUP(A97,'Récapitulatif HOMMES'!A$13:K$43,4,FALSE))),0,(VLOOKUP(A97,'Récapitulatif HOMMES'!A$13:K$43,4,FALSE)))</f>
        <v>0</v>
      </c>
      <c r="E97" s="8">
        <f>IF(ISNA((VLOOKUP(A97,'Récapitulatif HOMMES'!A$13:K$43,5,FALSE))),0,(VLOOKUP(A97,'Récapitulatif HOMMES'!A$13:K$43,5,FALSE)))</f>
        <v>0</v>
      </c>
      <c r="F97" s="8">
        <f>IF(ISNA((VLOOKUP(A97,'Récapitulatif HOMMES'!A$13:I$43,6,FALSE))),0,(VLOOKUP(A97,'Récapitulatif HOMMES'!A$13:I$43,6,FALSE)))</f>
        <v>0</v>
      </c>
      <c r="G97" s="8">
        <f>IF(ISNA((VLOOKUP(A97,'Récapitulatif HOMMES'!A$13:I$42,7,FALSE))),0,(VLOOKUP(A97,'Récapitulatif HOMMES'!A$13:L$42,7,FALSE)))</f>
        <v>0</v>
      </c>
      <c r="H97" s="8">
        <f>IF(ISNA((VLOOKUP(G97,'Récapitulatif HOMMES'!G$13:M$43,2,FALSE))),0,(VLOOKUP(G97,'Récapitulatif HOMMES'!G$13:M$43,2,FALSE)))</f>
        <v>0</v>
      </c>
      <c r="I97" s="32"/>
      <c r="J97" s="32"/>
      <c r="K97" s="32"/>
      <c r="L97" s="32"/>
      <c r="M97" s="32"/>
      <c r="N97" s="32"/>
      <c r="O97" s="32"/>
      <c r="P97" s="32"/>
      <c r="Q97" s="32"/>
      <c r="R97" s="32"/>
      <c r="S97" s="32"/>
      <c r="T97" s="32"/>
      <c r="U97" s="32"/>
    </row>
    <row r="98" spans="1:21" ht="18" customHeight="1" x14ac:dyDescent="0.3">
      <c r="I98" s="32"/>
      <c r="J98" s="32"/>
      <c r="K98" s="32"/>
      <c r="L98" s="32"/>
      <c r="M98" s="32"/>
      <c r="N98" s="32"/>
      <c r="O98" s="32"/>
      <c r="P98" s="32"/>
      <c r="Q98" s="32"/>
      <c r="R98" s="32"/>
      <c r="S98" s="32"/>
      <c r="T98" s="32"/>
      <c r="U98" s="32"/>
    </row>
    <row r="99" spans="1:21" ht="18" customHeight="1" x14ac:dyDescent="0.3">
      <c r="I99" s="32"/>
      <c r="J99" s="32"/>
      <c r="K99" s="32"/>
      <c r="L99" s="32"/>
      <c r="M99" s="32"/>
      <c r="N99" s="32"/>
      <c r="O99" s="32"/>
      <c r="P99" s="32"/>
      <c r="Q99" s="32"/>
      <c r="R99" s="32"/>
      <c r="S99" s="32"/>
      <c r="T99" s="32"/>
      <c r="U99" s="32"/>
    </row>
    <row r="100" spans="1:21" ht="18" customHeight="1" x14ac:dyDescent="0.3">
      <c r="I100" s="32"/>
      <c r="J100" s="32"/>
      <c r="K100" s="32"/>
      <c r="L100" s="32"/>
      <c r="M100" s="32"/>
      <c r="N100" s="32"/>
      <c r="O100" s="32"/>
      <c r="P100" s="32"/>
      <c r="Q100" s="32"/>
      <c r="R100" s="32"/>
      <c r="S100" s="32"/>
      <c r="T100" s="32"/>
      <c r="U100" s="32"/>
    </row>
    <row r="101" spans="1:21" ht="18" customHeight="1" x14ac:dyDescent="0.3">
      <c r="I101" s="32"/>
      <c r="J101" s="32"/>
      <c r="K101" s="32"/>
      <c r="L101" s="32"/>
      <c r="M101" s="32"/>
      <c r="N101" s="32"/>
      <c r="O101" s="32"/>
      <c r="P101" s="32"/>
      <c r="Q101" s="32"/>
      <c r="R101" s="32"/>
      <c r="S101" s="32"/>
      <c r="T101" s="32"/>
      <c r="U101" s="32"/>
    </row>
    <row r="102" spans="1:21" ht="18" customHeight="1" x14ac:dyDescent="0.3">
      <c r="I102" s="32"/>
      <c r="J102" s="32"/>
      <c r="K102" s="32"/>
      <c r="L102" s="32"/>
      <c r="M102" s="32"/>
      <c r="N102" s="32"/>
      <c r="O102" s="32"/>
      <c r="P102" s="32"/>
      <c r="Q102" s="32"/>
      <c r="R102" s="32"/>
      <c r="S102" s="32"/>
      <c r="T102" s="32"/>
      <c r="U102" s="32"/>
    </row>
    <row r="103" spans="1:21" ht="18" customHeight="1" x14ac:dyDescent="0.3">
      <c r="I103" s="32"/>
      <c r="J103" s="32"/>
      <c r="K103" s="32"/>
      <c r="L103" s="32"/>
      <c r="M103" s="32"/>
      <c r="N103" s="32"/>
      <c r="O103" s="32"/>
      <c r="P103" s="32"/>
      <c r="Q103" s="32"/>
      <c r="R103" s="32"/>
      <c r="S103" s="32"/>
      <c r="T103" s="32"/>
      <c r="U103" s="32"/>
    </row>
    <row r="104" spans="1:21" ht="18" customHeight="1" x14ac:dyDescent="0.3">
      <c r="I104" s="32"/>
      <c r="J104" s="32"/>
      <c r="K104" s="32"/>
      <c r="L104" s="32"/>
      <c r="M104" s="32"/>
      <c r="N104" s="32"/>
      <c r="O104" s="32"/>
      <c r="P104" s="32"/>
      <c r="Q104" s="32"/>
      <c r="R104" s="32"/>
      <c r="S104" s="32"/>
      <c r="T104" s="32"/>
      <c r="U104" s="32"/>
    </row>
    <row r="105" spans="1:21" ht="18" customHeight="1" x14ac:dyDescent="0.3">
      <c r="I105" s="32"/>
      <c r="J105" s="32"/>
      <c r="K105" s="32"/>
      <c r="L105" s="32"/>
      <c r="M105" s="32"/>
      <c r="N105" s="32"/>
      <c r="O105" s="32"/>
      <c r="P105" s="32"/>
      <c r="Q105" s="32"/>
      <c r="R105" s="32"/>
      <c r="S105" s="32"/>
      <c r="T105" s="32"/>
      <c r="U105" s="32"/>
    </row>
    <row r="106" spans="1:21" ht="18" customHeight="1" x14ac:dyDescent="0.3">
      <c r="I106" s="32"/>
      <c r="J106" s="32"/>
      <c r="K106" s="32"/>
      <c r="L106" s="32"/>
      <c r="M106" s="32"/>
      <c r="N106" s="32"/>
      <c r="O106" s="32"/>
      <c r="P106" s="32"/>
      <c r="Q106" s="32"/>
      <c r="R106" s="32"/>
      <c r="S106" s="32"/>
      <c r="T106" s="32"/>
      <c r="U106" s="32"/>
    </row>
    <row r="107" spans="1:21" ht="18" customHeight="1" x14ac:dyDescent="0.3">
      <c r="I107" s="32"/>
      <c r="J107" s="32"/>
      <c r="K107" s="32"/>
      <c r="L107" s="32"/>
      <c r="M107" s="32"/>
      <c r="N107" s="32"/>
      <c r="O107" s="32"/>
      <c r="P107" s="32"/>
      <c r="Q107" s="32"/>
      <c r="R107" s="32"/>
      <c r="S107" s="32"/>
      <c r="T107" s="32"/>
      <c r="U107" s="32"/>
    </row>
    <row r="108" spans="1:21" ht="18" customHeight="1" x14ac:dyDescent="0.3">
      <c r="I108" s="32"/>
      <c r="J108" s="32"/>
      <c r="K108" s="32"/>
      <c r="L108" s="32"/>
      <c r="M108" s="32"/>
      <c r="N108" s="32"/>
      <c r="O108" s="32"/>
      <c r="P108" s="32"/>
      <c r="Q108" s="32"/>
      <c r="R108" s="32"/>
      <c r="S108" s="32"/>
      <c r="T108" s="32"/>
      <c r="U108" s="32"/>
    </row>
    <row r="109" spans="1:21" ht="18" customHeight="1" x14ac:dyDescent="0.3">
      <c r="I109" s="32"/>
      <c r="J109" s="32"/>
      <c r="K109" s="32"/>
      <c r="L109" s="32"/>
      <c r="M109" s="32"/>
      <c r="N109" s="32"/>
      <c r="O109" s="32"/>
      <c r="P109" s="32"/>
      <c r="Q109" s="32"/>
      <c r="R109" s="32"/>
      <c r="S109" s="32"/>
      <c r="T109" s="32"/>
      <c r="U109" s="32"/>
    </row>
    <row r="110" spans="1:21" x14ac:dyDescent="0.3">
      <c r="I110" s="32"/>
      <c r="J110" s="32"/>
      <c r="K110" s="32"/>
      <c r="L110" s="32"/>
      <c r="M110" s="32"/>
      <c r="N110" s="32"/>
      <c r="O110" s="32"/>
      <c r="P110" s="32"/>
      <c r="Q110" s="32"/>
      <c r="R110" s="32"/>
      <c r="S110" s="32"/>
      <c r="T110" s="32"/>
      <c r="U110" s="32"/>
    </row>
  </sheetData>
  <sheetProtection algorithmName="SHA-512" hashValue="g4g5sj4NyZR7uJNgJoYBIRu62mt1vl5PUYE1Styi7d7BEi1hkuvEoS0Cnvj7M9Jl5vLclyaTEQtn08RecWW8Yg==" saltValue="MhOAjKxe9ybVbSzksYhUPA==" spinCount="100000" sheet="1" selectLockedCells="1"/>
  <mergeCells count="43">
    <mergeCell ref="A1:H1"/>
    <mergeCell ref="A2:H2"/>
    <mergeCell ref="A3:H3"/>
    <mergeCell ref="A5:B5"/>
    <mergeCell ref="C5:H5"/>
    <mergeCell ref="A6:B6"/>
    <mergeCell ref="C6:H6"/>
    <mergeCell ref="A8:B8"/>
    <mergeCell ref="C8:H8"/>
    <mergeCell ref="A9:B9"/>
    <mergeCell ref="C9:H9"/>
    <mergeCell ref="A18:B18"/>
    <mergeCell ref="C18:H18"/>
    <mergeCell ref="A19:B19"/>
    <mergeCell ref="C19:H19"/>
    <mergeCell ref="A28:B28"/>
    <mergeCell ref="C28:H28"/>
    <mergeCell ref="A29:B29"/>
    <mergeCell ref="C29:H29"/>
    <mergeCell ref="A38:B38"/>
    <mergeCell ref="C38:H38"/>
    <mergeCell ref="A39:B39"/>
    <mergeCell ref="C39:H39"/>
    <mergeCell ref="A48:B48"/>
    <mergeCell ref="C48:H48"/>
    <mergeCell ref="A49:B49"/>
    <mergeCell ref="C49:H49"/>
    <mergeCell ref="A58:B58"/>
    <mergeCell ref="C58:H58"/>
    <mergeCell ref="A59:B59"/>
    <mergeCell ref="C59:H59"/>
    <mergeCell ref="A69:B69"/>
    <mergeCell ref="C69:H69"/>
    <mergeCell ref="A70:B70"/>
    <mergeCell ref="C70:H70"/>
    <mergeCell ref="A90:B90"/>
    <mergeCell ref="C90:H90"/>
    <mergeCell ref="A79:B79"/>
    <mergeCell ref="C79:H79"/>
    <mergeCell ref="A80:B80"/>
    <mergeCell ref="C80:H80"/>
    <mergeCell ref="A89:B89"/>
    <mergeCell ref="C89:H89"/>
  </mergeCells>
  <dataValidations count="1">
    <dataValidation type="custom" allowBlank="1" showInputMessage="1" showErrorMessage="1" sqref="C5 C9:C10 C19 C29 C39 C49 C59 C70 C80 C90" xr:uid="{00000000-0002-0000-0900-000000000000}">
      <formula1>EXACT(C5,UPPER(C5))</formula1>
    </dataValidation>
  </dataValidations>
  <pageMargins left="0" right="0" top="0" bottom="0.39370078740157483" header="0" footer="0"/>
  <pageSetup paperSize="9" scale="76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357E8"/>
    <pageSetUpPr fitToPage="1"/>
  </sheetPr>
  <dimension ref="A1:X110"/>
  <sheetViews>
    <sheetView workbookViewId="0">
      <selection activeCell="G21" sqref="G21"/>
    </sheetView>
  </sheetViews>
  <sheetFormatPr baseColWidth="10" defaultColWidth="11.44140625" defaultRowHeight="11.4" x14ac:dyDescent="0.3"/>
  <cols>
    <col min="1" max="1" width="3.6640625" style="11" customWidth="1"/>
    <col min="2" max="2" width="28.6640625" style="11" customWidth="1"/>
    <col min="3" max="3" width="7.6640625" style="11" customWidth="1"/>
    <col min="4" max="5" width="18.33203125" style="11" customWidth="1"/>
    <col min="6" max="6" width="28.6640625" style="11" customWidth="1"/>
    <col min="7" max="9" width="13.6640625" style="11" customWidth="1"/>
    <col min="10" max="16384" width="11.44140625" style="11"/>
  </cols>
  <sheetData>
    <row r="1" spans="1:24" ht="25.5" customHeight="1" x14ac:dyDescent="0.3">
      <c r="A1" s="68" t="str">
        <f>UPPER("CHAMPIONNATS DE France")</f>
        <v>CHAMPIONNATS DE FRANCE</v>
      </c>
      <c r="B1" s="68"/>
      <c r="C1" s="68"/>
      <c r="D1" s="68"/>
      <c r="E1" s="68"/>
      <c r="F1" s="68"/>
      <c r="G1" s="68"/>
      <c r="H1" s="68"/>
      <c r="I1" s="49"/>
    </row>
    <row r="2" spans="1:24" s="27" customFormat="1" ht="25.5" customHeight="1" x14ac:dyDescent="0.65">
      <c r="A2" s="69" t="str">
        <f>'Demande Badges Encadrement'!$A$2:$E$2</f>
        <v>MASTERS PISTE 2020</v>
      </c>
      <c r="B2" s="70"/>
      <c r="C2" s="70"/>
      <c r="D2" s="70"/>
      <c r="E2" s="70"/>
      <c r="F2" s="70"/>
      <c r="G2" s="70"/>
      <c r="H2" s="70"/>
      <c r="I2" s="50"/>
      <c r="J2" s="25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53"/>
      <c r="X2" s="53"/>
    </row>
    <row r="3" spans="1:24" ht="21" customHeight="1" x14ac:dyDescent="0.3">
      <c r="A3" s="71" t="str">
        <f>'Demande Badges Encadrement'!$A$3:$E$3</f>
        <v>Vélodrome du CREPS  - BOURGES (CENTRE-VAL DE LOIRE)</v>
      </c>
      <c r="B3" s="71"/>
      <c r="C3" s="71"/>
      <c r="D3" s="71"/>
      <c r="E3" s="71"/>
      <c r="F3" s="71"/>
      <c r="G3" s="71"/>
      <c r="H3" s="71"/>
      <c r="I3" s="51"/>
      <c r="J3" s="28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29"/>
      <c r="X3" s="29"/>
    </row>
    <row r="4" spans="1:24" ht="10.5" customHeight="1" x14ac:dyDescent="0.3">
      <c r="A4" s="51"/>
      <c r="B4" s="51"/>
      <c r="C4" s="51"/>
      <c r="D4" s="51"/>
      <c r="E4" s="58"/>
      <c r="F4" s="51"/>
      <c r="G4" s="51"/>
      <c r="H4" s="51"/>
      <c r="I4" s="51"/>
      <c r="J4" s="28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29"/>
      <c r="X4" s="29"/>
    </row>
    <row r="5" spans="1:24" ht="26.25" customHeight="1" x14ac:dyDescent="0.3">
      <c r="A5" s="72" t="s">
        <v>16</v>
      </c>
      <c r="B5" s="73"/>
      <c r="C5" s="73"/>
      <c r="D5" s="73"/>
      <c r="E5" s="73"/>
      <c r="F5" s="73"/>
      <c r="G5" s="73"/>
      <c r="H5" s="73"/>
      <c r="I5" s="52"/>
      <c r="J5" s="28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29"/>
      <c r="X5" s="29"/>
    </row>
    <row r="6" spans="1:24" ht="24.75" customHeight="1" x14ac:dyDescent="0.3">
      <c r="A6" s="74" t="s">
        <v>17</v>
      </c>
      <c r="B6" s="75"/>
      <c r="C6" s="75"/>
      <c r="D6" s="75"/>
      <c r="E6" s="75"/>
      <c r="F6" s="75"/>
      <c r="G6" s="75"/>
      <c r="H6" s="75"/>
      <c r="I6" s="53"/>
      <c r="J6" s="6"/>
      <c r="K6" s="6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</row>
    <row r="7" spans="1:24" ht="18.75" customHeight="1" x14ac:dyDescent="0.3">
      <c r="A7" s="15"/>
      <c r="B7" s="16"/>
      <c r="C7" s="16"/>
      <c r="D7" s="16"/>
      <c r="E7" s="16"/>
      <c r="F7" s="16"/>
      <c r="G7" s="16"/>
      <c r="H7" s="16"/>
      <c r="I7" s="16"/>
      <c r="J7" s="6"/>
      <c r="K7" s="6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</row>
    <row r="8" spans="1:24" ht="20.25" customHeight="1" x14ac:dyDescent="0.3">
      <c r="A8" s="64" t="s">
        <v>20</v>
      </c>
      <c r="B8" s="64"/>
      <c r="C8" s="63"/>
      <c r="D8" s="63"/>
      <c r="E8" s="63"/>
      <c r="F8" s="63"/>
      <c r="G8" s="63"/>
      <c r="H8" s="63"/>
      <c r="I8" s="63"/>
      <c r="J8" s="30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29"/>
      <c r="X8" s="29"/>
    </row>
    <row r="9" spans="1:24" ht="20.25" customHeight="1" x14ac:dyDescent="0.3">
      <c r="A9" s="64" t="s">
        <v>7</v>
      </c>
      <c r="B9" s="64"/>
      <c r="C9" s="76" t="s">
        <v>65</v>
      </c>
      <c r="D9" s="76"/>
      <c r="E9" s="76"/>
      <c r="F9" s="76"/>
      <c r="G9" s="76"/>
      <c r="H9" s="76"/>
      <c r="I9" s="76"/>
      <c r="J9" s="31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29"/>
      <c r="X9" s="29"/>
    </row>
    <row r="10" spans="1:24" ht="20.25" customHeight="1" x14ac:dyDescent="0.3">
      <c r="A10" s="64" t="s">
        <v>13</v>
      </c>
      <c r="B10" s="64"/>
      <c r="C10" s="65">
        <f>COUNTA(B13:B42)</f>
        <v>0</v>
      </c>
      <c r="D10" s="65"/>
      <c r="E10" s="65"/>
      <c r="F10" s="65"/>
      <c r="G10" s="65"/>
      <c r="H10" s="65"/>
      <c r="I10" s="65"/>
      <c r="J10" s="30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29"/>
      <c r="X10" s="29"/>
    </row>
    <row r="11" spans="1:24" ht="19.5" customHeight="1" x14ac:dyDescent="0.3">
      <c r="J11" s="6"/>
      <c r="K11" s="6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</row>
    <row r="12" spans="1:24" ht="42" customHeight="1" x14ac:dyDescent="0.3">
      <c r="A12" s="24" t="s">
        <v>2</v>
      </c>
      <c r="B12" s="24" t="s">
        <v>8</v>
      </c>
      <c r="C12" s="24" t="s">
        <v>3</v>
      </c>
      <c r="D12" s="24" t="str">
        <f>'Récapitulatif HOMMES'!D12</f>
        <v>CATÉGORIE D'AGE</v>
      </c>
      <c r="E12" s="24" t="str">
        <f>'Récapitulatif HOMMES'!E12</f>
        <v>CATEGORIE DE LICENCE</v>
      </c>
      <c r="F12" s="24" t="s">
        <v>0</v>
      </c>
      <c r="G12" s="24" t="s">
        <v>18</v>
      </c>
      <c r="H12" s="24" t="s">
        <v>1</v>
      </c>
      <c r="I12" s="24" t="s">
        <v>45</v>
      </c>
      <c r="J12" s="6"/>
      <c r="K12" s="6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</row>
    <row r="13" spans="1:24" ht="18.75" customHeight="1" x14ac:dyDescent="0.3">
      <c r="A13" s="12">
        <v>1</v>
      </c>
      <c r="B13" s="45"/>
      <c r="C13" s="45"/>
      <c r="D13" s="45"/>
      <c r="E13" s="45"/>
      <c r="F13" s="45"/>
      <c r="G13" s="46"/>
      <c r="H13" s="46"/>
      <c r="I13" s="3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</row>
    <row r="14" spans="1:24" ht="18.75" customHeight="1" x14ac:dyDescent="0.3">
      <c r="A14" s="13">
        <v>2</v>
      </c>
      <c r="B14" s="10"/>
      <c r="C14" s="10"/>
      <c r="D14" s="10"/>
      <c r="E14" s="10"/>
      <c r="F14" s="10"/>
      <c r="G14" s="21"/>
      <c r="H14" s="21"/>
      <c r="I14" s="42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</row>
    <row r="15" spans="1:24" ht="18.75" customHeight="1" x14ac:dyDescent="0.3">
      <c r="A15" s="12">
        <v>3</v>
      </c>
      <c r="B15" s="47"/>
      <c r="C15" s="47"/>
      <c r="D15" s="47"/>
      <c r="E15" s="47"/>
      <c r="F15" s="47"/>
      <c r="G15" s="48"/>
      <c r="H15" s="48"/>
      <c r="I15" s="3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</row>
    <row r="16" spans="1:24" ht="18.75" customHeight="1" x14ac:dyDescent="0.3">
      <c r="A16" s="13">
        <v>4</v>
      </c>
      <c r="B16" s="10"/>
      <c r="C16" s="10"/>
      <c r="D16" s="10"/>
      <c r="E16" s="10"/>
      <c r="F16" s="10"/>
      <c r="G16" s="21"/>
      <c r="H16" s="21"/>
      <c r="I16" s="42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</row>
    <row r="17" spans="1:24" ht="18.75" customHeight="1" x14ac:dyDescent="0.3">
      <c r="A17" s="12">
        <v>5</v>
      </c>
      <c r="B17" s="45"/>
      <c r="C17" s="45"/>
      <c r="D17" s="45"/>
      <c r="E17" s="45"/>
      <c r="F17" s="45"/>
      <c r="G17" s="46"/>
      <c r="H17" s="46"/>
      <c r="I17" s="3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</row>
    <row r="18" spans="1:24" ht="18.75" customHeight="1" x14ac:dyDescent="0.3">
      <c r="A18" s="13">
        <v>6</v>
      </c>
      <c r="B18" s="10"/>
      <c r="C18" s="10"/>
      <c r="D18" s="10"/>
      <c r="E18" s="10"/>
      <c r="F18" s="10"/>
      <c r="G18" s="21"/>
      <c r="H18" s="21"/>
      <c r="I18" s="42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</row>
    <row r="19" spans="1:24" ht="18.75" customHeight="1" x14ac:dyDescent="0.3">
      <c r="A19" s="12">
        <v>7</v>
      </c>
      <c r="B19" s="45"/>
      <c r="C19" s="45"/>
      <c r="D19" s="45"/>
      <c r="E19" s="45"/>
      <c r="F19" s="45"/>
      <c r="G19" s="46"/>
      <c r="H19" s="46"/>
      <c r="I19" s="3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</row>
    <row r="20" spans="1:24" ht="18.75" customHeight="1" x14ac:dyDescent="0.3">
      <c r="A20" s="13">
        <v>8</v>
      </c>
      <c r="B20" s="10"/>
      <c r="C20" s="10"/>
      <c r="D20" s="10"/>
      <c r="E20" s="10"/>
      <c r="F20" s="10"/>
      <c r="G20" s="21"/>
      <c r="H20" s="21"/>
      <c r="I20" s="42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</row>
    <row r="21" spans="1:24" ht="18.75" customHeight="1" x14ac:dyDescent="0.3">
      <c r="A21" s="12">
        <v>9</v>
      </c>
      <c r="B21" s="45"/>
      <c r="C21" s="45"/>
      <c r="D21" s="45"/>
      <c r="E21" s="45"/>
      <c r="F21" s="45"/>
      <c r="G21" s="46"/>
      <c r="H21" s="46"/>
      <c r="I21" s="3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</row>
    <row r="22" spans="1:24" ht="18.75" customHeight="1" x14ac:dyDescent="0.3">
      <c r="A22" s="13">
        <v>10</v>
      </c>
      <c r="B22" s="10"/>
      <c r="C22" s="10"/>
      <c r="D22" s="10"/>
      <c r="E22" s="10"/>
      <c r="F22" s="10"/>
      <c r="G22" s="21"/>
      <c r="H22" s="21"/>
      <c r="I22" s="42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</row>
    <row r="23" spans="1:24" ht="18.75" customHeight="1" x14ac:dyDescent="0.3">
      <c r="A23" s="12">
        <v>11</v>
      </c>
      <c r="B23" s="45"/>
      <c r="C23" s="45"/>
      <c r="D23" s="45"/>
      <c r="E23" s="45"/>
      <c r="F23" s="45"/>
      <c r="G23" s="46"/>
      <c r="H23" s="46"/>
      <c r="I23" s="3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</row>
    <row r="24" spans="1:24" ht="18.75" customHeight="1" x14ac:dyDescent="0.3">
      <c r="A24" s="13">
        <v>12</v>
      </c>
      <c r="B24" s="10"/>
      <c r="C24" s="10"/>
      <c r="D24" s="10"/>
      <c r="E24" s="10"/>
      <c r="F24" s="10"/>
      <c r="G24" s="21"/>
      <c r="H24" s="21"/>
      <c r="I24" s="42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</row>
    <row r="25" spans="1:24" ht="18.75" customHeight="1" x14ac:dyDescent="0.3">
      <c r="A25" s="12">
        <v>13</v>
      </c>
      <c r="B25" s="47"/>
      <c r="C25" s="47"/>
      <c r="D25" s="54"/>
      <c r="E25" s="54"/>
      <c r="F25" s="47"/>
      <c r="G25" s="48"/>
      <c r="H25" s="48"/>
      <c r="I25" s="3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</row>
    <row r="26" spans="1:24" ht="18.75" customHeight="1" x14ac:dyDescent="0.3">
      <c r="A26" s="13">
        <v>14</v>
      </c>
      <c r="B26" s="10"/>
      <c r="C26" s="10"/>
      <c r="D26" s="10"/>
      <c r="E26" s="10"/>
      <c r="F26" s="10"/>
      <c r="G26" s="21"/>
      <c r="H26" s="21"/>
      <c r="I26" s="42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</row>
    <row r="27" spans="1:24" ht="18.75" customHeight="1" x14ac:dyDescent="0.3">
      <c r="A27" s="12">
        <v>15</v>
      </c>
      <c r="B27" s="47"/>
      <c r="C27" s="47"/>
      <c r="D27" s="54"/>
      <c r="E27" s="54"/>
      <c r="F27" s="47"/>
      <c r="G27" s="48"/>
      <c r="H27" s="48"/>
      <c r="I27" s="3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</row>
    <row r="28" spans="1:24" ht="18.75" customHeight="1" x14ac:dyDescent="0.3">
      <c r="A28" s="13">
        <v>16</v>
      </c>
      <c r="B28" s="10"/>
      <c r="C28" s="10"/>
      <c r="D28" s="10"/>
      <c r="E28" s="10"/>
      <c r="F28" s="10"/>
      <c r="G28" s="21"/>
      <c r="H28" s="21"/>
      <c r="I28" s="42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</row>
    <row r="29" spans="1:24" ht="18.75" customHeight="1" x14ac:dyDescent="0.3">
      <c r="A29" s="12">
        <v>17</v>
      </c>
      <c r="B29" s="47"/>
      <c r="C29" s="47"/>
      <c r="D29" s="47"/>
      <c r="E29" s="47"/>
      <c r="F29" s="47"/>
      <c r="G29" s="48"/>
      <c r="H29" s="48"/>
      <c r="I29" s="3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</row>
    <row r="30" spans="1:24" ht="18.75" customHeight="1" x14ac:dyDescent="0.3">
      <c r="A30" s="13">
        <v>18</v>
      </c>
      <c r="B30" s="10"/>
      <c r="C30" s="10"/>
      <c r="D30" s="10"/>
      <c r="E30" s="10"/>
      <c r="F30" s="10"/>
      <c r="G30" s="21"/>
      <c r="H30" s="21"/>
      <c r="I30" s="42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29"/>
    </row>
    <row r="31" spans="1:24" ht="18.75" customHeight="1" x14ac:dyDescent="0.3">
      <c r="A31" s="12">
        <v>19</v>
      </c>
      <c r="B31" s="9"/>
      <c r="C31" s="9"/>
      <c r="D31" s="9"/>
      <c r="E31" s="9"/>
      <c r="F31" s="9"/>
      <c r="G31" s="20"/>
      <c r="H31" s="20"/>
      <c r="I31" s="3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</row>
    <row r="32" spans="1:24" ht="18.75" customHeight="1" x14ac:dyDescent="0.3">
      <c r="A32" s="13">
        <v>20</v>
      </c>
      <c r="B32" s="10"/>
      <c r="C32" s="10"/>
      <c r="D32" s="10"/>
      <c r="E32" s="10"/>
      <c r="F32" s="10"/>
      <c r="G32" s="21"/>
      <c r="H32" s="21"/>
      <c r="I32" s="42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</row>
    <row r="33" spans="1:24" ht="18.75" customHeight="1" x14ac:dyDescent="0.3">
      <c r="A33" s="12">
        <v>21</v>
      </c>
      <c r="B33" s="9"/>
      <c r="C33" s="9"/>
      <c r="D33" s="9"/>
      <c r="E33" s="9"/>
      <c r="F33" s="9"/>
      <c r="G33" s="20"/>
      <c r="H33" s="20"/>
      <c r="I33" s="3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29"/>
    </row>
    <row r="34" spans="1:24" ht="18.75" customHeight="1" x14ac:dyDescent="0.3">
      <c r="A34" s="13">
        <v>22</v>
      </c>
      <c r="B34" s="10"/>
      <c r="C34" s="10"/>
      <c r="D34" s="10"/>
      <c r="E34" s="10"/>
      <c r="F34" s="10"/>
      <c r="G34" s="21"/>
      <c r="H34" s="21"/>
      <c r="I34" s="42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</row>
    <row r="35" spans="1:24" ht="18.75" customHeight="1" x14ac:dyDescent="0.3">
      <c r="A35" s="12">
        <v>23</v>
      </c>
      <c r="B35" s="9"/>
      <c r="C35" s="9"/>
      <c r="D35" s="9"/>
      <c r="E35" s="9"/>
      <c r="F35" s="9"/>
      <c r="G35" s="20"/>
      <c r="H35" s="20"/>
      <c r="I35" s="39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29"/>
      <c r="U35" s="29"/>
      <c r="V35" s="29"/>
      <c r="W35" s="29"/>
      <c r="X35" s="29"/>
    </row>
    <row r="36" spans="1:24" ht="18.75" customHeight="1" x14ac:dyDescent="0.3">
      <c r="A36" s="13">
        <v>24</v>
      </c>
      <c r="B36" s="10"/>
      <c r="C36" s="10"/>
      <c r="D36" s="10"/>
      <c r="E36" s="10"/>
      <c r="F36" s="10"/>
      <c r="G36" s="21"/>
      <c r="H36" s="21"/>
      <c r="I36" s="42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</row>
    <row r="37" spans="1:24" ht="18.75" customHeight="1" x14ac:dyDescent="0.3">
      <c r="A37" s="12">
        <v>25</v>
      </c>
      <c r="B37" s="9"/>
      <c r="C37" s="9"/>
      <c r="D37" s="9"/>
      <c r="E37" s="9"/>
      <c r="F37" s="9"/>
      <c r="G37" s="20"/>
      <c r="H37" s="20"/>
      <c r="I37" s="3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</row>
    <row r="38" spans="1:24" ht="18.75" customHeight="1" x14ac:dyDescent="0.3">
      <c r="A38" s="13">
        <v>26</v>
      </c>
      <c r="B38" s="10"/>
      <c r="C38" s="10"/>
      <c r="D38" s="10"/>
      <c r="E38" s="10"/>
      <c r="F38" s="10"/>
      <c r="G38" s="21"/>
      <c r="H38" s="21"/>
      <c r="I38" s="42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29"/>
      <c r="V38" s="29"/>
      <c r="W38" s="29"/>
      <c r="X38" s="29"/>
    </row>
    <row r="39" spans="1:24" ht="18.75" customHeight="1" x14ac:dyDescent="0.3">
      <c r="A39" s="14">
        <v>27</v>
      </c>
      <c r="B39" s="9"/>
      <c r="C39" s="9"/>
      <c r="D39" s="9"/>
      <c r="E39" s="9"/>
      <c r="F39" s="9"/>
      <c r="G39" s="20"/>
      <c r="H39" s="20"/>
      <c r="I39" s="3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29"/>
      <c r="V39" s="29"/>
      <c r="W39" s="29"/>
      <c r="X39" s="29"/>
    </row>
    <row r="40" spans="1:24" ht="18.75" customHeight="1" x14ac:dyDescent="0.3">
      <c r="A40" s="13">
        <v>28</v>
      </c>
      <c r="B40" s="10"/>
      <c r="C40" s="10"/>
      <c r="D40" s="10"/>
      <c r="E40" s="10"/>
      <c r="F40" s="10"/>
      <c r="G40" s="21"/>
      <c r="H40" s="21"/>
      <c r="I40" s="42"/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29"/>
      <c r="U40" s="29"/>
      <c r="V40" s="29"/>
      <c r="W40" s="29"/>
      <c r="X40" s="29"/>
    </row>
    <row r="41" spans="1:24" ht="18.75" customHeight="1" x14ac:dyDescent="0.3">
      <c r="A41" s="12">
        <v>29</v>
      </c>
      <c r="B41" s="9"/>
      <c r="C41" s="9"/>
      <c r="D41" s="9"/>
      <c r="E41" s="9"/>
      <c r="F41" s="9"/>
      <c r="G41" s="20"/>
      <c r="H41" s="20"/>
      <c r="I41" s="3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  <c r="W41" s="29"/>
      <c r="X41" s="29"/>
    </row>
    <row r="42" spans="1:24" ht="18.75" customHeight="1" x14ac:dyDescent="0.3">
      <c r="A42" s="13">
        <v>30</v>
      </c>
      <c r="B42" s="10"/>
      <c r="C42" s="10"/>
      <c r="D42" s="10"/>
      <c r="E42" s="10"/>
      <c r="F42" s="10"/>
      <c r="G42" s="21"/>
      <c r="H42" s="21"/>
      <c r="I42" s="42"/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29"/>
      <c r="U42" s="29"/>
      <c r="V42" s="29"/>
      <c r="W42" s="29"/>
      <c r="X42" s="29"/>
    </row>
    <row r="43" spans="1:24" ht="18" customHeight="1" x14ac:dyDescent="0.3">
      <c r="A43" s="29"/>
      <c r="B43" s="29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29"/>
      <c r="X43" s="29"/>
    </row>
    <row r="44" spans="1:24" ht="20.25" customHeight="1" x14ac:dyDescent="0.3">
      <c r="A44" s="29"/>
      <c r="B44" s="29"/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29"/>
      <c r="V44" s="29"/>
      <c r="W44" s="29"/>
      <c r="X44" s="29"/>
    </row>
    <row r="45" spans="1:24" ht="20.25" customHeight="1" x14ac:dyDescent="0.3">
      <c r="A45" s="29"/>
      <c r="B45" s="29"/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9"/>
      <c r="S45" s="29"/>
      <c r="T45" s="29"/>
      <c r="U45" s="29"/>
      <c r="V45" s="29"/>
      <c r="W45" s="29"/>
      <c r="X45" s="29"/>
    </row>
    <row r="46" spans="1:24" ht="20.25" customHeight="1" x14ac:dyDescent="0.3">
      <c r="A46" s="29"/>
      <c r="B46" s="29"/>
      <c r="C46" s="29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9"/>
      <c r="S46" s="29"/>
      <c r="T46" s="29"/>
      <c r="U46" s="29"/>
      <c r="V46" s="29"/>
      <c r="W46" s="29"/>
      <c r="X46" s="29"/>
    </row>
    <row r="47" spans="1:24" ht="20.25" customHeight="1" x14ac:dyDescent="0.3">
      <c r="A47" s="29"/>
      <c r="B47" s="29"/>
      <c r="C47" s="29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29"/>
      <c r="T47" s="29"/>
      <c r="U47" s="29"/>
      <c r="V47" s="29"/>
      <c r="W47" s="29"/>
      <c r="X47" s="29"/>
    </row>
    <row r="48" spans="1:24" ht="20.25" customHeight="1" x14ac:dyDescent="0.3">
      <c r="A48" s="29"/>
      <c r="B48" s="29"/>
      <c r="C48" s="29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9"/>
      <c r="S48" s="29"/>
      <c r="T48" s="29"/>
      <c r="U48" s="29"/>
      <c r="V48" s="29"/>
      <c r="W48" s="29"/>
      <c r="X48" s="29"/>
    </row>
    <row r="49" spans="1:24" ht="20.25" customHeight="1" x14ac:dyDescent="0.3">
      <c r="A49" s="29"/>
      <c r="B49" s="29"/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29"/>
      <c r="S49" s="29"/>
      <c r="T49" s="29"/>
      <c r="U49" s="29"/>
      <c r="V49" s="29"/>
      <c r="W49" s="29"/>
      <c r="X49" s="29"/>
    </row>
    <row r="50" spans="1:24" ht="20.25" customHeight="1" x14ac:dyDescent="0.3">
      <c r="A50" s="29"/>
      <c r="B50" s="29"/>
      <c r="C50" s="29"/>
      <c r="D50" s="29"/>
      <c r="E50" s="29"/>
      <c r="F50" s="29"/>
      <c r="G50" s="29"/>
      <c r="H50" s="29"/>
      <c r="I50" s="29"/>
      <c r="J50" s="29"/>
      <c r="K50" s="29"/>
      <c r="L50" s="29"/>
      <c r="M50" s="29"/>
      <c r="N50" s="29"/>
      <c r="O50" s="29"/>
      <c r="P50" s="29"/>
      <c r="Q50" s="29"/>
      <c r="R50" s="29"/>
      <c r="S50" s="29"/>
      <c r="T50" s="29"/>
      <c r="U50" s="29"/>
      <c r="V50" s="29"/>
      <c r="W50" s="29"/>
      <c r="X50" s="29"/>
    </row>
    <row r="51" spans="1:24" ht="20.25" customHeight="1" x14ac:dyDescent="0.3">
      <c r="A51" s="29"/>
      <c r="B51" s="29"/>
      <c r="C51" s="29"/>
      <c r="D51" s="29"/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29"/>
      <c r="P51" s="29"/>
      <c r="Q51" s="29"/>
      <c r="R51" s="29"/>
      <c r="S51" s="29"/>
      <c r="T51" s="29"/>
      <c r="U51" s="29"/>
      <c r="V51" s="29"/>
      <c r="W51" s="29"/>
      <c r="X51" s="29"/>
    </row>
    <row r="52" spans="1:24" ht="20.25" customHeight="1" x14ac:dyDescent="0.3">
      <c r="A52" s="29"/>
      <c r="B52" s="29"/>
      <c r="C52" s="29"/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29"/>
      <c r="Q52" s="29"/>
      <c r="R52" s="29"/>
      <c r="S52" s="29"/>
      <c r="T52" s="29"/>
      <c r="U52" s="29"/>
      <c r="V52" s="29"/>
      <c r="W52" s="29"/>
      <c r="X52" s="29"/>
    </row>
    <row r="53" spans="1:24" ht="20.25" customHeight="1" x14ac:dyDescent="0.3">
      <c r="A53" s="29"/>
      <c r="B53" s="29"/>
      <c r="C53" s="29"/>
      <c r="D53" s="29"/>
      <c r="E53" s="29"/>
      <c r="F53" s="29"/>
      <c r="G53" s="29"/>
      <c r="H53" s="29"/>
      <c r="I53" s="29"/>
      <c r="J53" s="29"/>
      <c r="K53" s="29"/>
      <c r="L53" s="29"/>
      <c r="M53" s="29"/>
      <c r="N53" s="29"/>
      <c r="O53" s="29"/>
      <c r="P53" s="29"/>
      <c r="Q53" s="29"/>
      <c r="R53" s="29"/>
      <c r="S53" s="29"/>
      <c r="T53" s="29"/>
      <c r="U53" s="29"/>
      <c r="V53" s="29"/>
      <c r="W53" s="29"/>
      <c r="X53" s="29"/>
    </row>
    <row r="54" spans="1:24" ht="20.25" customHeight="1" x14ac:dyDescent="0.3">
      <c r="A54" s="29"/>
      <c r="B54" s="29"/>
      <c r="C54" s="29"/>
      <c r="D54" s="29"/>
      <c r="E54" s="29"/>
      <c r="F54" s="29"/>
      <c r="G54" s="29"/>
      <c r="H54" s="29"/>
      <c r="I54" s="29"/>
      <c r="J54" s="29"/>
      <c r="K54" s="29"/>
      <c r="L54" s="29"/>
      <c r="M54" s="29"/>
      <c r="N54" s="29"/>
      <c r="O54" s="29"/>
      <c r="P54" s="29"/>
      <c r="Q54" s="29"/>
      <c r="R54" s="29"/>
      <c r="S54" s="29"/>
      <c r="T54" s="29"/>
      <c r="U54" s="29"/>
      <c r="V54" s="29"/>
      <c r="W54" s="29"/>
      <c r="X54" s="29"/>
    </row>
    <row r="55" spans="1:24" ht="20.25" customHeight="1" x14ac:dyDescent="0.3">
      <c r="A55" s="29"/>
      <c r="B55" s="29"/>
      <c r="C55" s="29"/>
      <c r="D55" s="29"/>
      <c r="E55" s="29"/>
      <c r="F55" s="29"/>
      <c r="G55" s="29"/>
      <c r="H55" s="29"/>
      <c r="I55" s="29"/>
      <c r="J55" s="29"/>
      <c r="K55" s="29"/>
      <c r="L55" s="29"/>
      <c r="M55" s="29"/>
      <c r="N55" s="29"/>
      <c r="O55" s="29"/>
      <c r="P55" s="29"/>
      <c r="Q55" s="29"/>
      <c r="R55" s="29"/>
      <c r="S55" s="29"/>
      <c r="T55" s="29"/>
      <c r="U55" s="29"/>
      <c r="V55" s="29"/>
      <c r="W55" s="29"/>
      <c r="X55" s="29"/>
    </row>
    <row r="56" spans="1:24" ht="20.25" customHeight="1" x14ac:dyDescent="0.3">
      <c r="A56" s="29"/>
      <c r="B56" s="29"/>
      <c r="C56" s="29"/>
      <c r="D56" s="29"/>
      <c r="E56" s="29"/>
      <c r="F56" s="29"/>
      <c r="G56" s="29"/>
      <c r="H56" s="29"/>
      <c r="I56" s="29"/>
      <c r="J56" s="29"/>
      <c r="K56" s="29"/>
      <c r="L56" s="29"/>
      <c r="M56" s="29"/>
      <c r="N56" s="29"/>
      <c r="O56" s="29"/>
      <c r="P56" s="29"/>
      <c r="Q56" s="29"/>
      <c r="R56" s="29"/>
      <c r="S56" s="29"/>
      <c r="T56" s="29"/>
      <c r="U56" s="29"/>
      <c r="V56" s="29"/>
      <c r="W56" s="29"/>
      <c r="X56" s="29"/>
    </row>
    <row r="57" spans="1:24" ht="20.25" customHeight="1" x14ac:dyDescent="0.3">
      <c r="A57" s="29"/>
      <c r="B57" s="29"/>
      <c r="C57" s="29"/>
      <c r="D57" s="29"/>
      <c r="E57" s="29"/>
      <c r="F57" s="29"/>
      <c r="G57" s="29"/>
      <c r="H57" s="29"/>
      <c r="I57" s="29"/>
      <c r="J57" s="29"/>
      <c r="K57" s="29"/>
      <c r="L57" s="29"/>
      <c r="M57" s="29"/>
      <c r="N57" s="29"/>
      <c r="O57" s="29"/>
      <c r="P57" s="29"/>
      <c r="Q57" s="29"/>
      <c r="R57" s="29"/>
      <c r="S57" s="29"/>
      <c r="T57" s="29"/>
      <c r="U57" s="29"/>
      <c r="V57" s="29"/>
      <c r="W57" s="29"/>
      <c r="X57" s="29"/>
    </row>
    <row r="58" spans="1:24" ht="20.25" customHeight="1" x14ac:dyDescent="0.3">
      <c r="A58" s="29"/>
      <c r="B58" s="29"/>
      <c r="C58" s="29"/>
      <c r="D58" s="29"/>
      <c r="E58" s="29"/>
      <c r="F58" s="29"/>
      <c r="G58" s="29"/>
      <c r="H58" s="29"/>
      <c r="I58" s="29"/>
      <c r="J58" s="29"/>
      <c r="K58" s="29"/>
      <c r="L58" s="29"/>
      <c r="M58" s="29"/>
      <c r="N58" s="29"/>
      <c r="O58" s="29"/>
      <c r="P58" s="29"/>
      <c r="Q58" s="29"/>
      <c r="R58" s="29"/>
      <c r="S58" s="29"/>
      <c r="T58" s="29"/>
      <c r="U58" s="29"/>
      <c r="V58" s="29"/>
      <c r="W58" s="29"/>
      <c r="X58" s="29"/>
    </row>
    <row r="59" spans="1:24" ht="20.25" customHeight="1" x14ac:dyDescent="0.3">
      <c r="A59" s="29"/>
      <c r="B59" s="29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</row>
    <row r="60" spans="1:24" ht="20.25" customHeight="1" x14ac:dyDescent="0.3">
      <c r="A60" s="29"/>
      <c r="B60" s="29"/>
      <c r="C60" s="29"/>
      <c r="D60" s="29"/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9"/>
      <c r="S60" s="29"/>
      <c r="T60" s="29"/>
      <c r="U60" s="29"/>
      <c r="V60" s="29"/>
      <c r="W60" s="29"/>
      <c r="X60" s="29"/>
    </row>
    <row r="61" spans="1:24" ht="20.25" customHeight="1" x14ac:dyDescent="0.3">
      <c r="A61" s="29"/>
      <c r="B61" s="29"/>
      <c r="C61" s="29"/>
      <c r="D61" s="29"/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29"/>
      <c r="Q61" s="29"/>
      <c r="R61" s="29"/>
      <c r="S61" s="29"/>
      <c r="T61" s="29"/>
      <c r="U61" s="29"/>
      <c r="V61" s="29"/>
      <c r="W61" s="29"/>
      <c r="X61" s="29"/>
    </row>
    <row r="62" spans="1:24" ht="20.25" customHeight="1" x14ac:dyDescent="0.3">
      <c r="A62" s="29"/>
      <c r="B62" s="29"/>
      <c r="C62" s="29"/>
      <c r="D62" s="29"/>
      <c r="E62" s="29"/>
      <c r="F62" s="29"/>
      <c r="G62" s="29"/>
      <c r="H62" s="29"/>
      <c r="I62" s="29"/>
      <c r="J62" s="29"/>
      <c r="K62" s="29"/>
      <c r="L62" s="29"/>
      <c r="M62" s="29"/>
      <c r="N62" s="29"/>
      <c r="O62" s="29"/>
      <c r="P62" s="29"/>
      <c r="Q62" s="29"/>
      <c r="R62" s="29"/>
      <c r="S62" s="29"/>
      <c r="T62" s="29"/>
      <c r="U62" s="29"/>
      <c r="V62" s="29"/>
      <c r="W62" s="29"/>
      <c r="X62" s="29"/>
    </row>
    <row r="63" spans="1:24" ht="20.25" customHeight="1" x14ac:dyDescent="0.3">
      <c r="A63" s="29"/>
      <c r="B63" s="29"/>
      <c r="C63" s="29"/>
      <c r="D63" s="29"/>
      <c r="E63" s="29"/>
      <c r="F63" s="29"/>
      <c r="G63" s="29"/>
      <c r="H63" s="29"/>
      <c r="I63" s="29"/>
      <c r="J63" s="29"/>
      <c r="K63" s="29"/>
      <c r="L63" s="29"/>
      <c r="M63" s="29"/>
      <c r="N63" s="29"/>
      <c r="O63" s="29"/>
      <c r="P63" s="29"/>
      <c r="Q63" s="29"/>
      <c r="R63" s="29"/>
      <c r="S63" s="29"/>
      <c r="T63" s="29"/>
      <c r="U63" s="29"/>
      <c r="V63" s="29"/>
      <c r="W63" s="29"/>
      <c r="X63" s="29"/>
    </row>
    <row r="64" spans="1:24" ht="20.25" customHeight="1" x14ac:dyDescent="0.3">
      <c r="A64" s="29"/>
      <c r="B64" s="29"/>
      <c r="C64" s="29"/>
      <c r="D64" s="29"/>
      <c r="E64" s="29"/>
      <c r="F64" s="29"/>
      <c r="G64" s="29"/>
      <c r="H64" s="29"/>
      <c r="I64" s="29"/>
      <c r="J64" s="29"/>
      <c r="K64" s="29"/>
      <c r="L64" s="29"/>
      <c r="M64" s="29"/>
      <c r="N64" s="29"/>
      <c r="O64" s="29"/>
      <c r="P64" s="29"/>
      <c r="Q64" s="29"/>
      <c r="R64" s="29"/>
      <c r="S64" s="29"/>
      <c r="T64" s="29"/>
      <c r="U64" s="29"/>
      <c r="V64" s="29"/>
      <c r="W64" s="29"/>
      <c r="X64" s="29"/>
    </row>
    <row r="65" spans="1:24" ht="20.25" customHeight="1" x14ac:dyDescent="0.3">
      <c r="A65" s="29"/>
      <c r="B65" s="29"/>
      <c r="C65" s="29"/>
      <c r="D65" s="29"/>
      <c r="E65" s="29"/>
      <c r="F65" s="29"/>
      <c r="G65" s="29"/>
      <c r="H65" s="29"/>
      <c r="I65" s="29"/>
      <c r="J65" s="29"/>
      <c r="K65" s="29"/>
      <c r="L65" s="29"/>
      <c r="M65" s="29"/>
      <c r="N65" s="29"/>
      <c r="O65" s="29"/>
      <c r="P65" s="29"/>
      <c r="Q65" s="29"/>
      <c r="R65" s="29"/>
      <c r="S65" s="29"/>
      <c r="T65" s="29"/>
      <c r="U65" s="29"/>
      <c r="V65" s="29"/>
      <c r="W65" s="29"/>
      <c r="X65" s="29"/>
    </row>
    <row r="66" spans="1:24" ht="20.25" customHeight="1" x14ac:dyDescent="0.3">
      <c r="A66" s="29"/>
      <c r="B66" s="29"/>
      <c r="C66" s="29"/>
      <c r="D66" s="29"/>
      <c r="E66" s="29"/>
      <c r="F66" s="29"/>
      <c r="G66" s="29"/>
      <c r="H66" s="29"/>
      <c r="I66" s="29"/>
      <c r="J66" s="29"/>
      <c r="K66" s="29"/>
      <c r="L66" s="29"/>
      <c r="M66" s="29"/>
      <c r="N66" s="29"/>
      <c r="O66" s="29"/>
      <c r="P66" s="29"/>
      <c r="Q66" s="29"/>
      <c r="R66" s="29"/>
      <c r="S66" s="29"/>
      <c r="T66" s="29"/>
      <c r="U66" s="29"/>
      <c r="V66" s="29"/>
      <c r="W66" s="29"/>
      <c r="X66" s="29"/>
    </row>
    <row r="67" spans="1:24" ht="20.25" customHeight="1" x14ac:dyDescent="0.3">
      <c r="A67" s="29"/>
      <c r="B67" s="29"/>
      <c r="C67" s="29"/>
      <c r="D67" s="29"/>
      <c r="E67" s="29"/>
      <c r="F67" s="29"/>
      <c r="G67" s="29"/>
      <c r="H67" s="29"/>
      <c r="I67" s="29"/>
      <c r="J67" s="29"/>
      <c r="K67" s="29"/>
      <c r="L67" s="29"/>
      <c r="M67" s="29"/>
      <c r="N67" s="29"/>
      <c r="O67" s="29"/>
      <c r="P67" s="29"/>
      <c r="Q67" s="29"/>
      <c r="R67" s="29"/>
      <c r="S67" s="29"/>
      <c r="T67" s="29"/>
      <c r="U67" s="29"/>
      <c r="V67" s="29"/>
      <c r="W67" s="29"/>
      <c r="X67" s="29"/>
    </row>
    <row r="68" spans="1:24" ht="20.25" customHeight="1" x14ac:dyDescent="0.3">
      <c r="A68" s="29"/>
      <c r="B68" s="29"/>
      <c r="C68" s="29"/>
      <c r="D68" s="29"/>
      <c r="E68" s="29"/>
      <c r="F68" s="29"/>
      <c r="G68" s="29"/>
      <c r="H68" s="29"/>
      <c r="I68" s="29"/>
      <c r="J68" s="29"/>
      <c r="K68" s="29"/>
      <c r="L68" s="29"/>
      <c r="M68" s="29"/>
      <c r="N68" s="29"/>
      <c r="O68" s="29"/>
      <c r="P68" s="29"/>
      <c r="Q68" s="29"/>
      <c r="R68" s="29"/>
      <c r="S68" s="29"/>
      <c r="T68" s="29"/>
      <c r="U68" s="29"/>
      <c r="V68" s="29"/>
      <c r="W68" s="29"/>
      <c r="X68" s="29"/>
    </row>
    <row r="69" spans="1:24" ht="20.25" customHeight="1" x14ac:dyDescent="0.3">
      <c r="A69" s="29"/>
      <c r="B69" s="29"/>
      <c r="C69" s="29"/>
      <c r="D69" s="29"/>
      <c r="E69" s="29"/>
      <c r="F69" s="29"/>
      <c r="G69" s="29"/>
      <c r="H69" s="29"/>
      <c r="I69" s="29"/>
      <c r="J69" s="29"/>
      <c r="K69" s="29"/>
      <c r="L69" s="29"/>
      <c r="M69" s="29"/>
      <c r="N69" s="29"/>
      <c r="O69" s="29"/>
      <c r="P69" s="29"/>
      <c r="Q69" s="29"/>
      <c r="R69" s="29"/>
      <c r="S69" s="29"/>
      <c r="T69" s="29"/>
      <c r="U69" s="29"/>
      <c r="V69" s="29"/>
      <c r="W69" s="29"/>
      <c r="X69" s="29"/>
    </row>
    <row r="70" spans="1:24" ht="20.25" customHeight="1" x14ac:dyDescent="0.3">
      <c r="A70" s="29"/>
      <c r="B70" s="29"/>
      <c r="C70" s="29"/>
      <c r="D70" s="29"/>
      <c r="E70" s="29"/>
      <c r="F70" s="29"/>
      <c r="G70" s="29"/>
      <c r="H70" s="29"/>
      <c r="I70" s="29"/>
      <c r="J70" s="29"/>
      <c r="K70" s="29"/>
      <c r="L70" s="29"/>
      <c r="M70" s="29"/>
      <c r="N70" s="29"/>
      <c r="O70" s="29"/>
      <c r="P70" s="29"/>
      <c r="Q70" s="29"/>
      <c r="R70" s="29"/>
      <c r="S70" s="29"/>
      <c r="T70" s="29"/>
      <c r="U70" s="29"/>
      <c r="V70" s="29"/>
      <c r="W70" s="29"/>
      <c r="X70" s="29"/>
    </row>
    <row r="71" spans="1:24" ht="20.25" customHeight="1" x14ac:dyDescent="0.3">
      <c r="A71" s="29"/>
      <c r="B71" s="29"/>
      <c r="C71" s="29"/>
      <c r="D71" s="29"/>
      <c r="E71" s="29"/>
      <c r="F71" s="29"/>
      <c r="G71" s="29"/>
      <c r="H71" s="29"/>
      <c r="I71" s="29"/>
      <c r="J71" s="29"/>
      <c r="K71" s="29"/>
      <c r="L71" s="29"/>
      <c r="M71" s="29"/>
      <c r="N71" s="29"/>
      <c r="O71" s="29"/>
      <c r="P71" s="29"/>
      <c r="Q71" s="29"/>
      <c r="R71" s="29"/>
      <c r="S71" s="29"/>
      <c r="T71" s="29"/>
      <c r="U71" s="29"/>
      <c r="V71" s="29"/>
      <c r="W71" s="29"/>
      <c r="X71" s="29"/>
    </row>
    <row r="72" spans="1:24" ht="20.25" customHeight="1" x14ac:dyDescent="0.3">
      <c r="A72" s="29"/>
      <c r="B72" s="29"/>
      <c r="C72" s="29"/>
      <c r="D72" s="29"/>
      <c r="E72" s="29"/>
      <c r="F72" s="29"/>
      <c r="G72" s="29"/>
      <c r="H72" s="29"/>
      <c r="I72" s="29"/>
      <c r="J72" s="29"/>
      <c r="K72" s="29"/>
      <c r="L72" s="29"/>
      <c r="M72" s="29"/>
      <c r="N72" s="29"/>
      <c r="O72" s="29"/>
      <c r="P72" s="29"/>
      <c r="Q72" s="29"/>
      <c r="R72" s="29"/>
      <c r="S72" s="29"/>
      <c r="T72" s="29"/>
      <c r="U72" s="29"/>
      <c r="V72" s="29"/>
      <c r="W72" s="29"/>
      <c r="X72" s="29"/>
    </row>
    <row r="73" spans="1:24" ht="20.25" customHeight="1" x14ac:dyDescent="0.3">
      <c r="A73" s="29"/>
      <c r="B73" s="29"/>
      <c r="C73" s="29"/>
      <c r="D73" s="29"/>
      <c r="E73" s="29"/>
      <c r="F73" s="29"/>
      <c r="G73" s="29"/>
      <c r="H73" s="29"/>
      <c r="I73" s="29"/>
      <c r="J73" s="29"/>
      <c r="K73" s="29"/>
      <c r="L73" s="29"/>
      <c r="M73" s="29"/>
      <c r="N73" s="29"/>
      <c r="O73" s="29"/>
      <c r="P73" s="29"/>
      <c r="Q73" s="29"/>
      <c r="R73" s="29"/>
      <c r="S73" s="29"/>
      <c r="T73" s="29"/>
      <c r="U73" s="29"/>
      <c r="V73" s="29"/>
      <c r="W73" s="29"/>
      <c r="X73" s="29"/>
    </row>
    <row r="74" spans="1:24" ht="20.25" customHeight="1" x14ac:dyDescent="0.3">
      <c r="A74" s="29"/>
      <c r="B74" s="29"/>
      <c r="C74" s="29"/>
      <c r="D74" s="29"/>
      <c r="E74" s="29"/>
      <c r="F74" s="29"/>
      <c r="G74" s="29"/>
      <c r="H74" s="29"/>
      <c r="I74" s="29"/>
      <c r="J74" s="29"/>
      <c r="K74" s="29"/>
      <c r="L74" s="29"/>
      <c r="M74" s="29"/>
      <c r="N74" s="29"/>
      <c r="O74" s="29"/>
      <c r="P74" s="29"/>
      <c r="Q74" s="29"/>
      <c r="R74" s="29"/>
      <c r="S74" s="29"/>
      <c r="T74" s="29"/>
      <c r="U74" s="29"/>
      <c r="V74" s="29"/>
      <c r="W74" s="29"/>
      <c r="X74" s="29"/>
    </row>
    <row r="75" spans="1:24" ht="20.25" customHeight="1" x14ac:dyDescent="0.3">
      <c r="A75" s="29"/>
      <c r="B75" s="29"/>
      <c r="C75" s="29"/>
      <c r="D75" s="29"/>
      <c r="E75" s="29"/>
      <c r="F75" s="29"/>
      <c r="G75" s="29"/>
      <c r="H75" s="29"/>
      <c r="I75" s="29"/>
      <c r="J75" s="29"/>
      <c r="K75" s="29"/>
      <c r="L75" s="29"/>
      <c r="M75" s="29"/>
      <c r="N75" s="29"/>
      <c r="O75" s="29"/>
      <c r="P75" s="29"/>
      <c r="Q75" s="29"/>
      <c r="R75" s="29"/>
      <c r="S75" s="29"/>
      <c r="T75" s="29"/>
      <c r="U75" s="29"/>
      <c r="V75" s="29"/>
      <c r="W75" s="29"/>
      <c r="X75" s="29"/>
    </row>
    <row r="76" spans="1:24" ht="20.25" customHeight="1" x14ac:dyDescent="0.3">
      <c r="A76" s="29"/>
      <c r="B76" s="29"/>
      <c r="C76" s="29"/>
      <c r="D76" s="29"/>
      <c r="E76" s="29"/>
      <c r="F76" s="29"/>
      <c r="G76" s="29"/>
      <c r="H76" s="29"/>
      <c r="I76" s="29"/>
      <c r="J76" s="29"/>
      <c r="K76" s="29"/>
      <c r="L76" s="29"/>
      <c r="M76" s="29"/>
      <c r="N76" s="29"/>
      <c r="O76" s="29"/>
      <c r="P76" s="29"/>
      <c r="Q76" s="29"/>
      <c r="R76" s="29"/>
      <c r="S76" s="29"/>
      <c r="T76" s="29"/>
      <c r="U76" s="29"/>
      <c r="V76" s="29"/>
      <c r="W76" s="29"/>
      <c r="X76" s="29"/>
    </row>
    <row r="77" spans="1:24" ht="20.25" customHeight="1" x14ac:dyDescent="0.3">
      <c r="A77" s="29"/>
      <c r="B77" s="29"/>
      <c r="C77" s="29"/>
      <c r="D77" s="29"/>
      <c r="E77" s="29"/>
      <c r="F77" s="29"/>
      <c r="G77" s="29"/>
      <c r="H77" s="29"/>
      <c r="I77" s="29"/>
      <c r="J77" s="29"/>
      <c r="K77" s="29"/>
      <c r="L77" s="29"/>
      <c r="M77" s="29"/>
      <c r="N77" s="29"/>
      <c r="O77" s="29"/>
      <c r="P77" s="29"/>
      <c r="Q77" s="29"/>
      <c r="R77" s="29"/>
      <c r="S77" s="29"/>
      <c r="T77" s="29"/>
      <c r="U77" s="29"/>
      <c r="V77" s="29"/>
      <c r="W77" s="29"/>
      <c r="X77" s="29"/>
    </row>
    <row r="78" spans="1:24" ht="20.25" customHeight="1" x14ac:dyDescent="0.3">
      <c r="A78" s="29"/>
      <c r="B78" s="29"/>
      <c r="C78" s="29"/>
      <c r="D78" s="29"/>
      <c r="E78" s="29"/>
      <c r="F78" s="29"/>
      <c r="G78" s="29"/>
      <c r="H78" s="29"/>
      <c r="I78" s="29"/>
      <c r="J78" s="29"/>
      <c r="K78" s="29"/>
      <c r="L78" s="29"/>
      <c r="M78" s="29"/>
      <c r="N78" s="29"/>
      <c r="O78" s="29"/>
      <c r="P78" s="29"/>
      <c r="Q78" s="29"/>
      <c r="R78" s="29"/>
      <c r="S78" s="29"/>
      <c r="T78" s="29"/>
      <c r="U78" s="29"/>
      <c r="V78" s="29"/>
      <c r="W78" s="29"/>
      <c r="X78" s="29"/>
    </row>
    <row r="79" spans="1:24" ht="20.25" customHeight="1" x14ac:dyDescent="0.3">
      <c r="A79" s="29"/>
      <c r="B79" s="29"/>
      <c r="C79" s="29"/>
      <c r="D79" s="29"/>
      <c r="E79" s="29"/>
      <c r="F79" s="29"/>
      <c r="G79" s="29"/>
      <c r="H79" s="29"/>
      <c r="I79" s="29"/>
      <c r="J79" s="29"/>
      <c r="K79" s="29"/>
      <c r="L79" s="29"/>
      <c r="M79" s="29"/>
      <c r="N79" s="29"/>
      <c r="O79" s="29"/>
      <c r="P79" s="29"/>
      <c r="Q79" s="29"/>
      <c r="R79" s="29"/>
      <c r="S79" s="29"/>
      <c r="T79" s="29"/>
      <c r="U79" s="29"/>
      <c r="V79" s="29"/>
      <c r="W79" s="29"/>
      <c r="X79" s="29"/>
    </row>
    <row r="80" spans="1:24" ht="20.25" customHeight="1" x14ac:dyDescent="0.3">
      <c r="A80" s="29"/>
      <c r="B80" s="29"/>
      <c r="C80" s="29"/>
      <c r="D80" s="29"/>
      <c r="E80" s="29"/>
      <c r="F80" s="29"/>
      <c r="G80" s="29"/>
      <c r="H80" s="29"/>
      <c r="I80" s="29"/>
      <c r="J80" s="29"/>
      <c r="K80" s="29"/>
      <c r="L80" s="29"/>
      <c r="M80" s="29"/>
      <c r="N80" s="29"/>
      <c r="O80" s="29"/>
      <c r="P80" s="29"/>
      <c r="Q80" s="29"/>
      <c r="R80" s="29"/>
      <c r="S80" s="29"/>
      <c r="T80" s="29"/>
      <c r="U80" s="29"/>
      <c r="V80" s="29"/>
      <c r="W80" s="29"/>
      <c r="X80" s="29"/>
    </row>
    <row r="81" spans="1:24" ht="20.25" customHeight="1" x14ac:dyDescent="0.3">
      <c r="A81" s="29"/>
      <c r="B81" s="29"/>
      <c r="C81" s="29"/>
      <c r="D81" s="29"/>
      <c r="E81" s="29"/>
      <c r="F81" s="29"/>
      <c r="G81" s="29"/>
      <c r="H81" s="29"/>
      <c r="I81" s="29"/>
      <c r="J81" s="29"/>
      <c r="K81" s="29"/>
      <c r="L81" s="29"/>
      <c r="M81" s="29"/>
      <c r="N81" s="29"/>
      <c r="O81" s="29"/>
      <c r="P81" s="29"/>
      <c r="Q81" s="29"/>
      <c r="R81" s="29"/>
      <c r="S81" s="29"/>
      <c r="T81" s="29"/>
      <c r="U81" s="29"/>
      <c r="V81" s="29"/>
      <c r="W81" s="29"/>
      <c r="X81" s="29"/>
    </row>
    <row r="82" spans="1:24" ht="20.25" customHeight="1" x14ac:dyDescent="0.3">
      <c r="A82" s="29"/>
      <c r="B82" s="29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</row>
    <row r="83" spans="1:24" ht="20.25" customHeight="1" x14ac:dyDescent="0.3">
      <c r="A83" s="29"/>
      <c r="B83" s="29"/>
      <c r="C83" s="29"/>
      <c r="D83" s="29"/>
      <c r="E83" s="29"/>
      <c r="F83" s="29"/>
      <c r="G83" s="29"/>
      <c r="H83" s="29"/>
      <c r="I83" s="29"/>
      <c r="J83" s="29"/>
      <c r="K83" s="29"/>
      <c r="L83" s="29"/>
      <c r="M83" s="29"/>
      <c r="N83" s="29"/>
      <c r="O83" s="29"/>
      <c r="P83" s="29"/>
      <c r="Q83" s="29"/>
      <c r="R83" s="29"/>
      <c r="S83" s="29"/>
      <c r="T83" s="29"/>
      <c r="U83" s="29"/>
      <c r="V83" s="29"/>
      <c r="W83" s="29"/>
      <c r="X83" s="29"/>
    </row>
    <row r="84" spans="1:24" ht="20.25" customHeight="1" x14ac:dyDescent="0.3">
      <c r="A84" s="29"/>
      <c r="B84" s="29"/>
      <c r="C84" s="29"/>
      <c r="D84" s="29"/>
      <c r="E84" s="29"/>
      <c r="F84" s="29"/>
      <c r="G84" s="29"/>
      <c r="H84" s="29"/>
      <c r="I84" s="29"/>
      <c r="J84" s="29"/>
      <c r="K84" s="29"/>
      <c r="L84" s="29"/>
      <c r="M84" s="29"/>
      <c r="N84" s="29"/>
      <c r="O84" s="29"/>
      <c r="P84" s="29"/>
      <c r="Q84" s="29"/>
      <c r="R84" s="29"/>
      <c r="S84" s="29"/>
      <c r="T84" s="29"/>
      <c r="U84" s="29"/>
      <c r="V84" s="29"/>
      <c r="W84" s="29"/>
      <c r="X84" s="29"/>
    </row>
    <row r="85" spans="1:24" ht="20.25" customHeight="1" x14ac:dyDescent="0.3">
      <c r="A85" s="29"/>
      <c r="B85" s="29"/>
      <c r="C85" s="29"/>
      <c r="D85" s="29"/>
      <c r="E85" s="29"/>
      <c r="F85" s="29"/>
      <c r="G85" s="29"/>
      <c r="H85" s="29"/>
      <c r="I85" s="29"/>
      <c r="J85" s="29"/>
      <c r="K85" s="29"/>
      <c r="L85" s="29"/>
      <c r="M85" s="29"/>
      <c r="N85" s="29"/>
      <c r="O85" s="29"/>
      <c r="P85" s="29"/>
      <c r="Q85" s="29"/>
      <c r="R85" s="29"/>
      <c r="S85" s="29"/>
      <c r="T85" s="29"/>
      <c r="U85" s="29"/>
      <c r="V85" s="29"/>
      <c r="W85" s="29"/>
      <c r="X85" s="29"/>
    </row>
    <row r="86" spans="1:24" ht="20.25" customHeight="1" x14ac:dyDescent="0.3">
      <c r="A86" s="29"/>
      <c r="B86" s="29"/>
      <c r="C86" s="29"/>
      <c r="D86" s="29"/>
      <c r="E86" s="29"/>
      <c r="F86" s="29"/>
      <c r="G86" s="29"/>
      <c r="H86" s="29"/>
      <c r="I86" s="29"/>
      <c r="J86" s="29"/>
      <c r="K86" s="29"/>
      <c r="L86" s="29"/>
      <c r="M86" s="29"/>
      <c r="N86" s="29"/>
      <c r="O86" s="29"/>
      <c r="P86" s="29"/>
      <c r="Q86" s="29"/>
      <c r="R86" s="29"/>
      <c r="S86" s="29"/>
      <c r="T86" s="29"/>
      <c r="U86" s="29"/>
      <c r="V86" s="29"/>
      <c r="W86" s="29"/>
      <c r="X86" s="29"/>
    </row>
    <row r="87" spans="1:24" ht="20.25" customHeight="1" x14ac:dyDescent="0.3">
      <c r="A87" s="29"/>
      <c r="B87" s="29"/>
      <c r="C87" s="29"/>
      <c r="D87" s="29"/>
      <c r="E87" s="29"/>
      <c r="F87" s="29"/>
      <c r="G87" s="29"/>
      <c r="H87" s="29"/>
      <c r="I87" s="29"/>
      <c r="J87" s="29"/>
      <c r="K87" s="29"/>
      <c r="L87" s="29"/>
      <c r="M87" s="29"/>
      <c r="N87" s="29"/>
      <c r="O87" s="29"/>
      <c r="P87" s="29"/>
      <c r="Q87" s="29"/>
      <c r="R87" s="29"/>
      <c r="S87" s="29"/>
      <c r="T87" s="29"/>
      <c r="U87" s="29"/>
      <c r="V87" s="29"/>
      <c r="W87" s="29"/>
      <c r="X87" s="29"/>
    </row>
    <row r="88" spans="1:24" ht="20.25" customHeight="1" x14ac:dyDescent="0.3">
      <c r="A88" s="29"/>
      <c r="B88" s="29"/>
      <c r="C88" s="29"/>
      <c r="D88" s="29"/>
      <c r="E88" s="29"/>
      <c r="F88" s="29"/>
      <c r="G88" s="29"/>
      <c r="H88" s="29"/>
      <c r="I88" s="29"/>
      <c r="J88" s="29"/>
      <c r="K88" s="29"/>
      <c r="L88" s="29"/>
      <c r="M88" s="29"/>
      <c r="N88" s="29"/>
      <c r="O88" s="29"/>
      <c r="P88" s="29"/>
      <c r="Q88" s="29"/>
      <c r="R88" s="29"/>
      <c r="S88" s="29"/>
      <c r="T88" s="29"/>
      <c r="U88" s="29"/>
      <c r="V88" s="29"/>
      <c r="W88" s="29"/>
      <c r="X88" s="29"/>
    </row>
    <row r="89" spans="1:24" ht="20.25" customHeight="1" x14ac:dyDescent="0.3">
      <c r="A89" s="29"/>
      <c r="B89" s="29"/>
      <c r="C89" s="29"/>
      <c r="D89" s="29"/>
      <c r="E89" s="29"/>
      <c r="F89" s="29"/>
      <c r="G89" s="29"/>
      <c r="H89" s="29"/>
      <c r="I89" s="29"/>
      <c r="J89" s="29"/>
      <c r="K89" s="29"/>
      <c r="L89" s="29"/>
      <c r="M89" s="29"/>
      <c r="N89" s="29"/>
      <c r="O89" s="29"/>
      <c r="P89" s="29"/>
      <c r="Q89" s="29"/>
      <c r="R89" s="29"/>
      <c r="S89" s="29"/>
      <c r="T89" s="29"/>
      <c r="U89" s="29"/>
      <c r="V89" s="29"/>
      <c r="W89" s="29"/>
      <c r="X89" s="29"/>
    </row>
    <row r="90" spans="1:24" ht="20.25" customHeight="1" x14ac:dyDescent="0.3">
      <c r="A90" s="29"/>
      <c r="B90" s="29"/>
      <c r="C90" s="29"/>
      <c r="D90" s="29"/>
      <c r="E90" s="29"/>
      <c r="F90" s="29"/>
      <c r="G90" s="29"/>
      <c r="H90" s="29"/>
      <c r="I90" s="29"/>
      <c r="J90" s="29"/>
      <c r="K90" s="29"/>
      <c r="L90" s="29"/>
      <c r="M90" s="29"/>
      <c r="N90" s="29"/>
      <c r="O90" s="29"/>
      <c r="P90" s="29"/>
      <c r="Q90" s="29"/>
      <c r="R90" s="29"/>
      <c r="S90" s="29"/>
      <c r="T90" s="29"/>
      <c r="U90" s="29"/>
      <c r="V90" s="29"/>
      <c r="W90" s="29"/>
      <c r="X90" s="29"/>
    </row>
    <row r="91" spans="1:24" ht="20.25" customHeight="1" x14ac:dyDescent="0.3">
      <c r="A91" s="29"/>
      <c r="B91" s="29"/>
      <c r="C91" s="29"/>
      <c r="D91" s="29"/>
      <c r="E91" s="29"/>
      <c r="F91" s="29"/>
      <c r="G91" s="29"/>
      <c r="H91" s="29"/>
      <c r="I91" s="29"/>
      <c r="J91" s="29"/>
      <c r="K91" s="29"/>
      <c r="L91" s="29"/>
      <c r="M91" s="29"/>
      <c r="N91" s="29"/>
      <c r="O91" s="29"/>
      <c r="P91" s="29"/>
      <c r="Q91" s="29"/>
      <c r="R91" s="29"/>
      <c r="S91" s="29"/>
      <c r="T91" s="29"/>
      <c r="U91" s="29"/>
      <c r="V91" s="29"/>
      <c r="W91" s="29"/>
      <c r="X91" s="29"/>
    </row>
    <row r="92" spans="1:24" ht="20.25" customHeight="1" x14ac:dyDescent="0.3">
      <c r="A92" s="29"/>
      <c r="B92" s="29"/>
      <c r="C92" s="29"/>
      <c r="D92" s="29"/>
      <c r="E92" s="29"/>
      <c r="F92" s="29"/>
      <c r="G92" s="29"/>
      <c r="H92" s="29"/>
      <c r="I92" s="29"/>
      <c r="J92" s="29"/>
      <c r="K92" s="29"/>
      <c r="L92" s="29"/>
      <c r="M92" s="29"/>
      <c r="N92" s="29"/>
      <c r="O92" s="29"/>
      <c r="P92" s="29"/>
      <c r="Q92" s="29"/>
      <c r="R92" s="29"/>
      <c r="S92" s="29"/>
      <c r="T92" s="29"/>
      <c r="U92" s="29"/>
      <c r="V92" s="29"/>
      <c r="W92" s="29"/>
      <c r="X92" s="29"/>
    </row>
    <row r="93" spans="1:24" ht="20.25" customHeight="1" x14ac:dyDescent="0.3">
      <c r="A93" s="29"/>
      <c r="B93" s="29"/>
      <c r="C93" s="29"/>
      <c r="D93" s="29"/>
      <c r="E93" s="29"/>
      <c r="F93" s="29"/>
      <c r="G93" s="29"/>
      <c r="H93" s="29"/>
      <c r="I93" s="29"/>
      <c r="J93" s="29"/>
      <c r="K93" s="29"/>
      <c r="L93" s="29"/>
      <c r="M93" s="29"/>
      <c r="N93" s="29"/>
      <c r="O93" s="29"/>
      <c r="P93" s="29"/>
      <c r="Q93" s="29"/>
      <c r="R93" s="29"/>
      <c r="S93" s="29"/>
      <c r="T93" s="29"/>
      <c r="U93" s="29"/>
      <c r="V93" s="29"/>
      <c r="W93" s="29"/>
      <c r="X93" s="29"/>
    </row>
    <row r="94" spans="1:24" ht="20.25" customHeight="1" x14ac:dyDescent="0.3">
      <c r="A94" s="29"/>
      <c r="B94" s="29"/>
      <c r="C94" s="29"/>
      <c r="D94" s="29"/>
      <c r="E94" s="29"/>
      <c r="F94" s="29"/>
      <c r="G94" s="29"/>
      <c r="H94" s="29"/>
      <c r="I94" s="29"/>
      <c r="J94" s="29"/>
      <c r="K94" s="29"/>
      <c r="L94" s="29"/>
      <c r="M94" s="29"/>
      <c r="N94" s="29"/>
      <c r="O94" s="29"/>
      <c r="P94" s="29"/>
      <c r="Q94" s="29"/>
      <c r="R94" s="29"/>
      <c r="S94" s="29"/>
      <c r="T94" s="29"/>
      <c r="U94" s="29"/>
      <c r="V94" s="29"/>
      <c r="W94" s="29"/>
      <c r="X94" s="29"/>
    </row>
    <row r="95" spans="1:24" ht="20.25" customHeight="1" x14ac:dyDescent="0.3">
      <c r="A95" s="29"/>
      <c r="B95" s="29"/>
      <c r="C95" s="29"/>
      <c r="D95" s="29"/>
      <c r="E95" s="29"/>
      <c r="F95" s="29"/>
      <c r="G95" s="29"/>
      <c r="H95" s="29"/>
      <c r="I95" s="29"/>
      <c r="J95" s="29"/>
      <c r="K95" s="29"/>
      <c r="L95" s="29"/>
      <c r="M95" s="29"/>
      <c r="N95" s="29"/>
      <c r="O95" s="29"/>
      <c r="P95" s="29"/>
      <c r="Q95" s="29"/>
      <c r="R95" s="29"/>
      <c r="S95" s="29"/>
      <c r="T95" s="29"/>
      <c r="U95" s="29"/>
      <c r="V95" s="29"/>
      <c r="W95" s="29"/>
      <c r="X95" s="29"/>
    </row>
    <row r="96" spans="1:24" ht="20.25" customHeight="1" x14ac:dyDescent="0.3">
      <c r="A96" s="29"/>
      <c r="B96" s="29"/>
      <c r="C96" s="29"/>
      <c r="D96" s="29"/>
      <c r="E96" s="29"/>
      <c r="F96" s="29"/>
      <c r="G96" s="29"/>
      <c r="H96" s="29"/>
      <c r="I96" s="29"/>
      <c r="J96" s="29"/>
      <c r="K96" s="29"/>
      <c r="L96" s="29"/>
      <c r="M96" s="29"/>
      <c r="N96" s="29"/>
      <c r="O96" s="29"/>
      <c r="P96" s="29"/>
      <c r="Q96" s="29"/>
      <c r="R96" s="29"/>
      <c r="S96" s="29"/>
      <c r="T96" s="29"/>
      <c r="U96" s="29"/>
      <c r="V96" s="29"/>
      <c r="W96" s="29"/>
      <c r="X96" s="29"/>
    </row>
    <row r="97" spans="1:24" ht="20.25" customHeight="1" x14ac:dyDescent="0.3">
      <c r="A97" s="29"/>
      <c r="B97" s="29"/>
      <c r="C97" s="29"/>
      <c r="D97" s="29"/>
      <c r="E97" s="29"/>
      <c r="F97" s="29"/>
      <c r="G97" s="29"/>
      <c r="H97" s="29"/>
      <c r="I97" s="29"/>
      <c r="J97" s="29"/>
      <c r="K97" s="29"/>
      <c r="L97" s="29"/>
      <c r="M97" s="29"/>
      <c r="N97" s="29"/>
      <c r="O97" s="29"/>
      <c r="P97" s="29"/>
      <c r="Q97" s="29"/>
      <c r="R97" s="29"/>
      <c r="S97" s="29"/>
      <c r="T97" s="29"/>
      <c r="U97" s="29"/>
      <c r="V97" s="29"/>
      <c r="W97" s="29"/>
      <c r="X97" s="29"/>
    </row>
    <row r="98" spans="1:24" ht="20.25" customHeight="1" x14ac:dyDescent="0.3">
      <c r="A98" s="29"/>
      <c r="B98" s="29"/>
      <c r="C98" s="29"/>
      <c r="D98" s="29"/>
      <c r="E98" s="29"/>
      <c r="F98" s="29"/>
      <c r="G98" s="29"/>
      <c r="H98" s="29"/>
      <c r="I98" s="29"/>
      <c r="J98" s="29"/>
      <c r="K98" s="29"/>
      <c r="L98" s="29"/>
      <c r="M98" s="29"/>
      <c r="N98" s="29"/>
      <c r="O98" s="29"/>
      <c r="P98" s="29"/>
      <c r="Q98" s="29"/>
      <c r="R98" s="29"/>
      <c r="S98" s="29"/>
      <c r="T98" s="29"/>
      <c r="U98" s="29"/>
      <c r="V98" s="29"/>
      <c r="W98" s="29"/>
      <c r="X98" s="29"/>
    </row>
    <row r="99" spans="1:24" ht="20.25" customHeight="1" x14ac:dyDescent="0.3">
      <c r="A99" s="29"/>
      <c r="B99" s="29"/>
      <c r="C99" s="29"/>
      <c r="D99" s="29"/>
      <c r="E99" s="29"/>
      <c r="F99" s="29"/>
      <c r="G99" s="29"/>
      <c r="H99" s="29"/>
      <c r="I99" s="29"/>
      <c r="J99" s="29"/>
      <c r="K99" s="29"/>
      <c r="L99" s="29"/>
      <c r="M99" s="29"/>
      <c r="N99" s="29"/>
      <c r="O99" s="29"/>
      <c r="P99" s="29"/>
      <c r="Q99" s="29"/>
      <c r="R99" s="29"/>
      <c r="S99" s="29"/>
      <c r="T99" s="29"/>
      <c r="U99" s="29"/>
      <c r="V99" s="29"/>
      <c r="W99" s="29"/>
      <c r="X99" s="29"/>
    </row>
    <row r="100" spans="1:24" ht="20.25" customHeight="1" x14ac:dyDescent="0.3">
      <c r="A100" s="29"/>
      <c r="B100" s="29"/>
      <c r="C100" s="29"/>
      <c r="D100" s="29"/>
      <c r="E100" s="29"/>
      <c r="F100" s="29"/>
      <c r="G100" s="29"/>
      <c r="H100" s="29"/>
      <c r="I100" s="29"/>
      <c r="J100" s="29"/>
      <c r="K100" s="29"/>
      <c r="L100" s="29"/>
      <c r="M100" s="29"/>
      <c r="N100" s="29"/>
      <c r="O100" s="29"/>
      <c r="P100" s="29"/>
      <c r="Q100" s="29"/>
      <c r="R100" s="29"/>
      <c r="S100" s="29"/>
      <c r="T100" s="29"/>
      <c r="U100" s="29"/>
      <c r="V100" s="29"/>
      <c r="W100" s="29"/>
      <c r="X100" s="29"/>
    </row>
    <row r="101" spans="1:24" ht="20.25" customHeight="1" x14ac:dyDescent="0.3">
      <c r="A101" s="29"/>
      <c r="B101" s="29"/>
      <c r="C101" s="29"/>
      <c r="D101" s="29"/>
      <c r="E101" s="29"/>
      <c r="F101" s="29"/>
      <c r="G101" s="29"/>
      <c r="H101" s="29"/>
      <c r="I101" s="29"/>
      <c r="J101" s="29"/>
      <c r="K101" s="29"/>
      <c r="L101" s="29"/>
      <c r="M101" s="29"/>
      <c r="N101" s="29"/>
      <c r="O101" s="29"/>
      <c r="P101" s="29"/>
      <c r="Q101" s="29"/>
      <c r="R101" s="29"/>
      <c r="S101" s="29"/>
      <c r="T101" s="29"/>
      <c r="U101" s="29"/>
      <c r="V101" s="29"/>
      <c r="W101" s="29"/>
      <c r="X101" s="29"/>
    </row>
    <row r="102" spans="1:24" x14ac:dyDescent="0.3">
      <c r="A102" s="29"/>
      <c r="B102" s="29"/>
      <c r="C102" s="29"/>
      <c r="D102" s="29"/>
      <c r="E102" s="29"/>
      <c r="F102" s="29"/>
      <c r="G102" s="29"/>
      <c r="H102" s="29"/>
      <c r="I102" s="29"/>
      <c r="J102" s="29"/>
      <c r="K102" s="29"/>
      <c r="L102" s="29"/>
      <c r="M102" s="29"/>
      <c r="N102" s="29"/>
      <c r="O102" s="29"/>
      <c r="P102" s="29"/>
      <c r="Q102" s="29"/>
      <c r="R102" s="29"/>
      <c r="S102" s="29"/>
      <c r="T102" s="29"/>
      <c r="U102" s="29"/>
      <c r="V102" s="29"/>
      <c r="W102" s="29"/>
      <c r="X102" s="29"/>
    </row>
    <row r="103" spans="1:24" x14ac:dyDescent="0.3">
      <c r="A103" s="29"/>
      <c r="B103" s="29"/>
      <c r="C103" s="29"/>
      <c r="D103" s="29"/>
      <c r="E103" s="29"/>
      <c r="F103" s="29"/>
      <c r="G103" s="29"/>
      <c r="H103" s="29"/>
      <c r="I103" s="29"/>
      <c r="J103" s="29"/>
      <c r="K103" s="29"/>
      <c r="L103" s="29"/>
      <c r="M103" s="29"/>
      <c r="N103" s="29"/>
      <c r="O103" s="29"/>
      <c r="P103" s="29"/>
      <c r="Q103" s="29"/>
      <c r="R103" s="29"/>
      <c r="S103" s="29"/>
      <c r="T103" s="29"/>
      <c r="U103" s="29"/>
      <c r="V103" s="29"/>
      <c r="W103" s="29"/>
      <c r="X103" s="29"/>
    </row>
    <row r="104" spans="1:24" x14ac:dyDescent="0.3">
      <c r="A104" s="29"/>
      <c r="B104" s="29"/>
      <c r="C104" s="29"/>
      <c r="D104" s="29"/>
      <c r="E104" s="29"/>
      <c r="F104" s="29"/>
      <c r="G104" s="29"/>
      <c r="H104" s="29"/>
      <c r="I104" s="29"/>
      <c r="J104" s="29"/>
      <c r="K104" s="29"/>
      <c r="L104" s="29"/>
      <c r="M104" s="29"/>
      <c r="N104" s="29"/>
      <c r="O104" s="29"/>
      <c r="P104" s="29"/>
      <c r="Q104" s="29"/>
      <c r="R104" s="29"/>
      <c r="S104" s="29"/>
      <c r="T104" s="29"/>
      <c r="U104" s="29"/>
      <c r="V104" s="29"/>
      <c r="W104" s="29"/>
      <c r="X104" s="29"/>
    </row>
    <row r="105" spans="1:24" x14ac:dyDescent="0.3">
      <c r="J105" s="29"/>
      <c r="K105" s="29"/>
      <c r="L105" s="29"/>
      <c r="M105" s="29"/>
      <c r="N105" s="29"/>
      <c r="O105" s="29"/>
      <c r="P105" s="29"/>
      <c r="Q105" s="29"/>
      <c r="R105" s="29"/>
      <c r="S105" s="29"/>
      <c r="T105" s="29"/>
      <c r="U105" s="29"/>
      <c r="V105" s="29"/>
      <c r="W105" s="29"/>
      <c r="X105" s="29"/>
    </row>
    <row r="106" spans="1:24" x14ac:dyDescent="0.3">
      <c r="J106" s="29"/>
      <c r="K106" s="29"/>
      <c r="L106" s="29"/>
      <c r="M106" s="29"/>
      <c r="N106" s="29"/>
      <c r="O106" s="29"/>
      <c r="P106" s="29"/>
      <c r="Q106" s="29"/>
      <c r="R106" s="29"/>
      <c r="S106" s="29"/>
      <c r="T106" s="29"/>
      <c r="U106" s="29"/>
      <c r="V106" s="29"/>
      <c r="W106" s="29"/>
      <c r="X106" s="29"/>
    </row>
    <row r="107" spans="1:24" x14ac:dyDescent="0.3">
      <c r="J107" s="29"/>
      <c r="K107" s="29"/>
      <c r="L107" s="29"/>
      <c r="M107" s="29"/>
      <c r="N107" s="29"/>
      <c r="O107" s="29"/>
      <c r="P107" s="29"/>
      <c r="Q107" s="29"/>
      <c r="R107" s="29"/>
      <c r="S107" s="29"/>
      <c r="T107" s="29"/>
      <c r="U107" s="29"/>
      <c r="V107" s="29"/>
      <c r="W107" s="29"/>
      <c r="X107" s="29"/>
    </row>
    <row r="108" spans="1:24" x14ac:dyDescent="0.3">
      <c r="J108" s="29"/>
      <c r="K108" s="29"/>
      <c r="L108" s="29"/>
      <c r="M108" s="29"/>
      <c r="N108" s="29"/>
      <c r="O108" s="29"/>
      <c r="P108" s="29"/>
      <c r="Q108" s="29"/>
      <c r="R108" s="29"/>
      <c r="S108" s="29"/>
      <c r="T108" s="29"/>
      <c r="U108" s="29"/>
      <c r="V108" s="29"/>
      <c r="W108" s="29"/>
      <c r="X108" s="29"/>
    </row>
    <row r="109" spans="1:24" x14ac:dyDescent="0.3">
      <c r="J109" s="29"/>
      <c r="K109" s="29"/>
      <c r="L109" s="29"/>
      <c r="M109" s="29"/>
      <c r="N109" s="29"/>
      <c r="O109" s="29"/>
      <c r="P109" s="29"/>
      <c r="Q109" s="29"/>
      <c r="R109" s="29"/>
      <c r="S109" s="29"/>
      <c r="T109" s="29"/>
      <c r="U109" s="29"/>
      <c r="V109" s="29"/>
      <c r="W109" s="29"/>
      <c r="X109" s="29"/>
    </row>
    <row r="110" spans="1:24" x14ac:dyDescent="0.3">
      <c r="J110" s="29"/>
      <c r="K110" s="29"/>
      <c r="L110" s="29"/>
      <c r="M110" s="29"/>
      <c r="N110" s="29"/>
      <c r="O110" s="29"/>
      <c r="P110" s="29"/>
      <c r="Q110" s="29"/>
      <c r="R110" s="29"/>
      <c r="S110" s="29"/>
      <c r="T110" s="29"/>
      <c r="U110" s="29"/>
      <c r="V110" s="29"/>
      <c r="W110" s="29"/>
      <c r="X110" s="29"/>
    </row>
  </sheetData>
  <sheetProtection selectLockedCells="1"/>
  <mergeCells count="11">
    <mergeCell ref="A9:B9"/>
    <mergeCell ref="C9:I9"/>
    <mergeCell ref="A10:B10"/>
    <mergeCell ref="C10:I10"/>
    <mergeCell ref="A1:H1"/>
    <mergeCell ref="A2:H2"/>
    <mergeCell ref="A3:H3"/>
    <mergeCell ref="A5:H5"/>
    <mergeCell ref="A6:H6"/>
    <mergeCell ref="A8:B8"/>
    <mergeCell ref="C8:I8"/>
  </mergeCells>
  <dataValidations count="1">
    <dataValidation type="custom" allowBlank="1" showInputMessage="1" showErrorMessage="1" sqref="C10" xr:uid="{00000000-0002-0000-0A00-000000000000}">
      <formula1>EXACT(C10,UPPER(C10))</formula1>
    </dataValidation>
  </dataValidations>
  <pageMargins left="0" right="0" top="0" bottom="0.39370078740157483" header="0" footer="0"/>
  <pageSetup paperSize="9" scale="6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A00-000001000000}">
          <x14:formula1>
            <xm:f>Catégories!$B$2:$B$10</xm:f>
          </x14:formula1>
          <xm:sqref>D13:D42</xm:sqref>
        </x14:dataValidation>
        <x14:dataValidation type="list" allowBlank="1" showInputMessage="1" showErrorMessage="1" xr:uid="{00000000-0002-0000-0A00-000002000000}">
          <x14:formula1>
            <xm:f>Catégories!$A$2:$A$3</xm:f>
          </x14:formula1>
          <xm:sqref>C24:C42</xm:sqref>
        </x14:dataValidation>
        <x14:dataValidation type="list" allowBlank="1" showInputMessage="1" showErrorMessage="1" xr:uid="{C6E06BE6-852F-4963-8E53-F27B9AD5BC91}">
          <x14:formula1>
            <xm:f>Catégories!$H$2:$H$7</xm:f>
          </x14:formula1>
          <xm:sqref>E13:E42</xm:sqref>
        </x14:dataValidation>
        <x14:dataValidation type="list" allowBlank="1" showInputMessage="1" showErrorMessage="1" xr:uid="{E8A91D2A-BBFE-4B21-861B-84FD35EFE6E9}">
          <x14:formula1>
            <xm:f>'C:\Users\a.lefort\Fédération Française de Cyclisme\FFC-DAS - Documents\PISTE\Epreuves\Epreuves FFC\Championnats de France Masters\2019\Engagements\[V2 Fichier  Engagement Championnats de France Masters 2019.xlsx]Catégories'!#REF!</xm:f>
          </x14:formula1>
          <xm:sqref>C13:C23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357E8"/>
    <pageSetUpPr fitToPage="1"/>
  </sheetPr>
  <dimension ref="A1:U64"/>
  <sheetViews>
    <sheetView zoomScaleNormal="100" workbookViewId="0">
      <selection activeCell="A12" sqref="A12:A21"/>
    </sheetView>
  </sheetViews>
  <sheetFormatPr baseColWidth="10" defaultColWidth="11.44140625" defaultRowHeight="11.4" x14ac:dyDescent="0.3"/>
  <cols>
    <col min="1" max="1" width="3.6640625" style="11" customWidth="1"/>
    <col min="2" max="2" width="24.6640625" style="11" customWidth="1"/>
    <col min="3" max="3" width="5.6640625" style="11" customWidth="1"/>
    <col min="4" max="5" width="17.77734375" style="11" customWidth="1"/>
    <col min="6" max="6" width="28.6640625" style="11" customWidth="1"/>
    <col min="7" max="7" width="12.6640625" style="11" customWidth="1"/>
    <col min="8" max="8" width="16.88671875" style="11" customWidth="1"/>
    <col min="9" max="16384" width="11.44140625" style="11"/>
  </cols>
  <sheetData>
    <row r="1" spans="1:21" ht="25.5" customHeight="1" x14ac:dyDescent="0.3">
      <c r="A1" s="68" t="str">
        <f>'Récapitulatif HOMMES'!A1</f>
        <v>CHAMPIONNATS DE FRANCE</v>
      </c>
      <c r="B1" s="68"/>
      <c r="C1" s="68"/>
      <c r="D1" s="68"/>
      <c r="E1" s="68"/>
      <c r="F1" s="68"/>
      <c r="G1" s="68"/>
      <c r="H1" s="68"/>
    </row>
    <row r="2" spans="1:21" s="27" customFormat="1" ht="25.5" customHeight="1" x14ac:dyDescent="0.65">
      <c r="A2" s="69" t="str">
        <f>'Récapitulatif HOMMES'!A2</f>
        <v>MASTERS PISTE 2020</v>
      </c>
      <c r="B2" s="69"/>
      <c r="C2" s="69"/>
      <c r="D2" s="69"/>
      <c r="E2" s="69"/>
      <c r="F2" s="69"/>
      <c r="G2" s="69"/>
      <c r="H2" s="69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3"/>
      <c r="U2" s="23"/>
    </row>
    <row r="3" spans="1:21" ht="21" customHeight="1" x14ac:dyDescent="0.3">
      <c r="A3" s="71" t="str">
        <f>'Récapitulatif HOMMES'!A3</f>
        <v>Vélodrome du CREPS  - BOURGES (CENTRE-VAL DE LOIRE)</v>
      </c>
      <c r="B3" s="71"/>
      <c r="C3" s="71"/>
      <c r="D3" s="71"/>
      <c r="E3" s="71"/>
      <c r="F3" s="71"/>
      <c r="G3" s="71"/>
      <c r="H3" s="71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29"/>
      <c r="U3" s="29"/>
    </row>
    <row r="4" spans="1:21" ht="22.5" customHeight="1" x14ac:dyDescent="0.3">
      <c r="A4" s="22"/>
      <c r="B4" s="22"/>
      <c r="C4" s="22"/>
      <c r="D4" s="22"/>
      <c r="E4" s="58"/>
      <c r="F4" s="22"/>
      <c r="G4" s="22"/>
      <c r="H4" s="2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</row>
    <row r="5" spans="1:21" ht="20.25" customHeight="1" x14ac:dyDescent="0.3">
      <c r="A5" s="78" t="s">
        <v>21</v>
      </c>
      <c r="B5" s="78"/>
      <c r="C5" s="79">
        <f>'Récapitulatif FEMMES'!C8:I8</f>
        <v>0</v>
      </c>
      <c r="D5" s="79"/>
      <c r="E5" s="79"/>
      <c r="F5" s="79"/>
      <c r="G5" s="79"/>
      <c r="H5" s="79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</row>
    <row r="6" spans="1:21" ht="20.25" customHeight="1" x14ac:dyDescent="0.3">
      <c r="A6" s="64" t="s">
        <v>7</v>
      </c>
      <c r="B6" s="64"/>
      <c r="C6" s="80" t="s">
        <v>57</v>
      </c>
      <c r="D6" s="80"/>
      <c r="E6" s="80"/>
      <c r="F6" s="80"/>
      <c r="G6" s="80"/>
      <c r="H6" s="80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</row>
    <row r="7" spans="1:21" ht="11.25" customHeight="1" x14ac:dyDescent="0.3">
      <c r="A7" s="18"/>
      <c r="B7" s="18"/>
      <c r="C7" s="19"/>
      <c r="D7" s="19"/>
      <c r="E7" s="19"/>
      <c r="F7" s="19"/>
      <c r="G7" s="19"/>
      <c r="H7" s="19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</row>
    <row r="8" spans="1:21" ht="20.25" customHeight="1" x14ac:dyDescent="0.3">
      <c r="A8" s="64" t="s">
        <v>23</v>
      </c>
      <c r="B8" s="64"/>
      <c r="C8" s="81" t="s">
        <v>41</v>
      </c>
      <c r="D8" s="81"/>
      <c r="E8" s="81"/>
      <c r="F8" s="81"/>
      <c r="G8" s="81"/>
      <c r="H8" s="81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</row>
    <row r="9" spans="1:21" ht="20.25" customHeight="1" x14ac:dyDescent="0.3">
      <c r="A9" s="64" t="s">
        <v>13</v>
      </c>
      <c r="B9" s="64"/>
      <c r="C9" s="77">
        <f>COUNTA(A12:A21)</f>
        <v>0</v>
      </c>
      <c r="D9" s="77"/>
      <c r="E9" s="77"/>
      <c r="F9" s="77"/>
      <c r="G9" s="77"/>
      <c r="H9" s="77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</row>
    <row r="10" spans="1:21" ht="22.5" customHeight="1" x14ac:dyDescent="0.3">
      <c r="A10" s="2"/>
      <c r="B10" s="2"/>
      <c r="C10" s="3"/>
      <c r="D10" s="3"/>
      <c r="E10" s="3"/>
      <c r="F10" s="3"/>
      <c r="G10" s="22"/>
      <c r="H10" s="2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</row>
    <row r="11" spans="1:21" ht="32.25" customHeight="1" x14ac:dyDescent="0.3">
      <c r="A11" s="24" t="s">
        <v>2</v>
      </c>
      <c r="B11" s="24" t="s">
        <v>8</v>
      </c>
      <c r="C11" s="24" t="s">
        <v>3</v>
      </c>
      <c r="D11" s="24" t="str">
        <f>'Récapitulatif FEMMES'!D12</f>
        <v>CATÉGORIE D'AGE</v>
      </c>
      <c r="E11" s="24" t="str">
        <f>'Récapitulatif FEMMES'!E12</f>
        <v>CATEGORIE DE LICENCE</v>
      </c>
      <c r="F11" s="24" t="s">
        <v>0</v>
      </c>
      <c r="G11" s="24" t="s">
        <v>18</v>
      </c>
      <c r="H11" s="24" t="s">
        <v>1</v>
      </c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</row>
    <row r="12" spans="1:21" ht="20.25" customHeight="1" x14ac:dyDescent="0.3">
      <c r="A12" s="7"/>
      <c r="B12" s="8">
        <f>IF(ISNA((VLOOKUP(A12,'Récapitulatif FEMMES'!A$13:H$43,2,FALSE))),0,(VLOOKUP(A12,'Récapitulatif FEMMES'!A$13:H$43,2,FALSE)))</f>
        <v>0</v>
      </c>
      <c r="C12" s="8">
        <f>IF(ISNA((VLOOKUP(B12,'Récapitulatif FEMMES'!B$13:J$43,2,FALSE))),0,(VLOOKUP(B12,'Récapitulatif FEMMES'!B$13:J$43,2,FALSE)))</f>
        <v>0</v>
      </c>
      <c r="D12" s="8">
        <f>IF(ISNA((VLOOKUP(A12,'Récapitulatif FEMMES'!A$13:I$42,4,FALSE))),0,(VLOOKUP(A12,'Récapitulatif FEMMES'!A$13:I$42,4,FALSE)))</f>
        <v>0</v>
      </c>
      <c r="E12" s="8">
        <f>IF(ISNA((VLOOKUP(A12,'Récapitulatif FEMMES'!A$13:L$43,5,FALSE))),0,(VLOOKUP(A12,'Récapitulatif FEMMES'!A$13:L$43,5,FALSE)))</f>
        <v>0</v>
      </c>
      <c r="F12" s="8">
        <f>IF(ISNA((VLOOKUP(A12,'Récapitulatif FEMMES'!A$13:L$43,6,FALSE))),0,(VLOOKUP(A12,'Récapitulatif FEMMES'!A$13:L$43,6,FALSE)))</f>
        <v>0</v>
      </c>
      <c r="G12" s="8">
        <f>IF(ISNA((VLOOKUP(A12,'Récapitulatif FEMMES'!A$13:K$43,7,FALSE))),0,(VLOOKUP(A12,'Récapitulatif FEMMES'!A$13:K$43,7,FALSE)))</f>
        <v>0</v>
      </c>
      <c r="H12" s="8">
        <f>IF(ISNA((VLOOKUP(A12,'Récapitulatif FEMMES'!A$13:K$43,8,FALSE))),0,(VLOOKUP(A12,'Récapitulatif FEMMES'!A$13:K$43,8,FALSE)))</f>
        <v>0</v>
      </c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</row>
    <row r="13" spans="1:21" ht="20.25" customHeight="1" x14ac:dyDescent="0.3">
      <c r="A13" s="7"/>
      <c r="B13" s="8">
        <f>IF(ISNA((VLOOKUP(A13,'Récapitulatif FEMMES'!A$13:H$43,2,FALSE))),0,(VLOOKUP(A13,'Récapitulatif FEMMES'!A$13:H$43,2,FALSE)))</f>
        <v>0</v>
      </c>
      <c r="C13" s="8">
        <f>IF(ISNA((VLOOKUP(B13,'Récapitulatif FEMMES'!B$13:J$43,2,FALSE))),0,(VLOOKUP(B13,'Récapitulatif FEMMES'!B$13:J$43,2,FALSE)))</f>
        <v>0</v>
      </c>
      <c r="D13" s="8">
        <f>IF(ISNA((VLOOKUP(A13,'Récapitulatif FEMMES'!A$13:I$42,4,FALSE))),0,(VLOOKUP(A13,'Récapitulatif FEMMES'!A$13:I$42,4,FALSE)))</f>
        <v>0</v>
      </c>
      <c r="E13" s="8">
        <f>IF(ISNA((VLOOKUP(A13,'Récapitulatif FEMMES'!A$13:L$43,5,FALSE))),0,(VLOOKUP(A13,'Récapitulatif FEMMES'!A$13:L$43,5,FALSE)))</f>
        <v>0</v>
      </c>
      <c r="F13" s="8">
        <f>IF(ISNA((VLOOKUP(A13,'Récapitulatif FEMMES'!A$13:L$43,6,FALSE))),0,(VLOOKUP(A13,'Récapitulatif FEMMES'!A$13:L$43,6,FALSE)))</f>
        <v>0</v>
      </c>
      <c r="G13" s="8">
        <f>IF(ISNA((VLOOKUP(A13,'Récapitulatif FEMMES'!A$13:K$43,7,FALSE))),0,(VLOOKUP(A13,'Récapitulatif FEMMES'!A$13:K$43,7,FALSE)))</f>
        <v>0</v>
      </c>
      <c r="H13" s="8">
        <f>IF(ISNA((VLOOKUP(A13,'Récapitulatif FEMMES'!A$13:K$43,8,FALSE))),0,(VLOOKUP(A13,'Récapitulatif FEMMES'!A$13:K$43,8,FALSE)))</f>
        <v>0</v>
      </c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</row>
    <row r="14" spans="1:21" ht="20.25" customHeight="1" x14ac:dyDescent="0.3">
      <c r="A14" s="7"/>
      <c r="B14" s="8">
        <f>IF(ISNA((VLOOKUP(A14,'Récapitulatif FEMMES'!A$13:H$43,2,FALSE))),0,(VLOOKUP(A14,'Récapitulatif FEMMES'!A$13:H$43,2,FALSE)))</f>
        <v>0</v>
      </c>
      <c r="C14" s="8">
        <f>IF(ISNA((VLOOKUP(B14,'Récapitulatif FEMMES'!B$13:J$43,2,FALSE))),0,(VLOOKUP(B14,'Récapitulatif FEMMES'!B$13:J$43,2,FALSE)))</f>
        <v>0</v>
      </c>
      <c r="D14" s="8">
        <f>IF(ISNA((VLOOKUP(A14,'Récapitulatif FEMMES'!A$13:I$42,4,FALSE))),0,(VLOOKUP(A14,'Récapitulatif FEMMES'!A$13:I$42,4,FALSE)))</f>
        <v>0</v>
      </c>
      <c r="E14" s="8">
        <f>IF(ISNA((VLOOKUP(A14,'Récapitulatif FEMMES'!A$13:L$43,5,FALSE))),0,(VLOOKUP(A14,'Récapitulatif FEMMES'!A$13:L$43,5,FALSE)))</f>
        <v>0</v>
      </c>
      <c r="F14" s="8">
        <f>IF(ISNA((VLOOKUP(A14,'Récapitulatif FEMMES'!A$13:L$43,6,FALSE))),0,(VLOOKUP(A14,'Récapitulatif FEMMES'!A$13:L$43,6,FALSE)))</f>
        <v>0</v>
      </c>
      <c r="G14" s="8">
        <f>IF(ISNA((VLOOKUP(A14,'Récapitulatif FEMMES'!A$13:K$43,7,FALSE))),0,(VLOOKUP(A14,'Récapitulatif FEMMES'!A$13:K$43,7,FALSE)))</f>
        <v>0</v>
      </c>
      <c r="H14" s="8">
        <f>IF(ISNA((VLOOKUP(A14,'Récapitulatif FEMMES'!A$13:K$43,8,FALSE))),0,(VLOOKUP(A14,'Récapitulatif FEMMES'!A$13:K$43,8,FALSE)))</f>
        <v>0</v>
      </c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</row>
    <row r="15" spans="1:21" ht="20.25" customHeight="1" x14ac:dyDescent="0.3">
      <c r="A15" s="7"/>
      <c r="B15" s="8">
        <f>IF(ISNA((VLOOKUP(A15,'Récapitulatif FEMMES'!A$13:H$43,2,FALSE))),0,(VLOOKUP(A15,'Récapitulatif FEMMES'!A$13:H$43,2,FALSE)))</f>
        <v>0</v>
      </c>
      <c r="C15" s="8">
        <f>IF(ISNA((VLOOKUP(B15,'Récapitulatif FEMMES'!B$13:J$43,2,FALSE))),0,(VLOOKUP(B15,'Récapitulatif FEMMES'!B$13:J$43,2,FALSE)))</f>
        <v>0</v>
      </c>
      <c r="D15" s="8">
        <f>IF(ISNA((VLOOKUP(A15,'Récapitulatif FEMMES'!A$13:I$42,4,FALSE))),0,(VLOOKUP(A15,'Récapitulatif FEMMES'!A$13:I$42,4,FALSE)))</f>
        <v>0</v>
      </c>
      <c r="E15" s="8">
        <f>IF(ISNA((VLOOKUP(A15,'Récapitulatif FEMMES'!A$13:L$43,5,FALSE))),0,(VLOOKUP(A15,'Récapitulatif FEMMES'!A$13:L$43,5,FALSE)))</f>
        <v>0</v>
      </c>
      <c r="F15" s="8">
        <f>IF(ISNA((VLOOKUP(A15,'Récapitulatif FEMMES'!A$13:L$43,6,FALSE))),0,(VLOOKUP(A15,'Récapitulatif FEMMES'!A$13:L$43,6,FALSE)))</f>
        <v>0</v>
      </c>
      <c r="G15" s="8">
        <f>IF(ISNA((VLOOKUP(A15,'Récapitulatif FEMMES'!A$13:K$43,7,FALSE))),0,(VLOOKUP(A15,'Récapitulatif FEMMES'!A$13:K$43,7,FALSE)))</f>
        <v>0</v>
      </c>
      <c r="H15" s="8">
        <f>IF(ISNA((VLOOKUP(A15,'Récapitulatif FEMMES'!A$13:K$43,8,FALSE))),0,(VLOOKUP(A15,'Récapitulatif FEMMES'!A$13:K$43,8,FALSE)))</f>
        <v>0</v>
      </c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</row>
    <row r="16" spans="1:21" ht="20.25" customHeight="1" x14ac:dyDescent="0.3">
      <c r="A16" s="7"/>
      <c r="B16" s="8">
        <f>IF(ISNA((VLOOKUP(A16,'Récapitulatif FEMMES'!A$13:H$43,2,FALSE))),0,(VLOOKUP(A16,'Récapitulatif FEMMES'!A$13:H$43,2,FALSE)))</f>
        <v>0</v>
      </c>
      <c r="C16" s="8">
        <f>IF(ISNA((VLOOKUP(B16,'Récapitulatif FEMMES'!B$13:J$43,2,FALSE))),0,(VLOOKUP(B16,'Récapitulatif FEMMES'!B$13:J$43,2,FALSE)))</f>
        <v>0</v>
      </c>
      <c r="D16" s="8">
        <f>IF(ISNA((VLOOKUP(A16,'Récapitulatif FEMMES'!A$13:I$42,4,FALSE))),0,(VLOOKUP(A16,'Récapitulatif FEMMES'!A$13:I$42,4,FALSE)))</f>
        <v>0</v>
      </c>
      <c r="E16" s="8">
        <f>IF(ISNA((VLOOKUP(A16,'Récapitulatif FEMMES'!A$13:L$43,5,FALSE))),0,(VLOOKUP(A16,'Récapitulatif FEMMES'!A$13:L$43,5,FALSE)))</f>
        <v>0</v>
      </c>
      <c r="F16" s="8">
        <f>IF(ISNA((VLOOKUP(A16,'Récapitulatif FEMMES'!A$13:L$43,6,FALSE))),0,(VLOOKUP(A16,'Récapitulatif FEMMES'!A$13:L$43,6,FALSE)))</f>
        <v>0</v>
      </c>
      <c r="G16" s="8">
        <f>IF(ISNA((VLOOKUP(A16,'Récapitulatif FEMMES'!A$13:K$43,7,FALSE))),0,(VLOOKUP(A16,'Récapitulatif FEMMES'!A$13:K$43,7,FALSE)))</f>
        <v>0</v>
      </c>
      <c r="H16" s="8">
        <f>IF(ISNA((VLOOKUP(A16,'Récapitulatif FEMMES'!A$13:K$43,8,FALSE))),0,(VLOOKUP(A16,'Récapitulatif FEMMES'!A$13:K$43,8,FALSE)))</f>
        <v>0</v>
      </c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</row>
    <row r="17" spans="1:21" ht="20.25" customHeight="1" x14ac:dyDescent="0.3">
      <c r="A17" s="7"/>
      <c r="B17" s="8">
        <f>IF(ISNA((VLOOKUP(A17,'Récapitulatif FEMMES'!A$13:H$43,2,FALSE))),0,(VLOOKUP(A17,'Récapitulatif FEMMES'!A$13:H$43,2,FALSE)))</f>
        <v>0</v>
      </c>
      <c r="C17" s="8">
        <f>IF(ISNA((VLOOKUP(B17,'Récapitulatif FEMMES'!B$13:J$43,2,FALSE))),0,(VLOOKUP(B17,'Récapitulatif FEMMES'!B$13:J$43,2,FALSE)))</f>
        <v>0</v>
      </c>
      <c r="D17" s="8">
        <f>IF(ISNA((VLOOKUP(A17,'Récapitulatif FEMMES'!A$13:I$42,4,FALSE))),0,(VLOOKUP(A17,'Récapitulatif FEMMES'!A$13:I$42,4,FALSE)))</f>
        <v>0</v>
      </c>
      <c r="E17" s="8">
        <f>IF(ISNA((VLOOKUP(A17,'Récapitulatif FEMMES'!A$13:L$43,5,FALSE))),0,(VLOOKUP(A17,'Récapitulatif FEMMES'!A$13:L$43,5,FALSE)))</f>
        <v>0</v>
      </c>
      <c r="F17" s="8">
        <f>IF(ISNA((VLOOKUP(A17,'Récapitulatif FEMMES'!A$13:L$43,6,FALSE))),0,(VLOOKUP(A17,'Récapitulatif FEMMES'!A$13:L$43,6,FALSE)))</f>
        <v>0</v>
      </c>
      <c r="G17" s="8">
        <f>IF(ISNA((VLOOKUP(A17,'Récapitulatif FEMMES'!A$13:K$43,7,FALSE))),0,(VLOOKUP(A17,'Récapitulatif FEMMES'!A$13:K$43,7,FALSE)))</f>
        <v>0</v>
      </c>
      <c r="H17" s="8">
        <f>IF(ISNA((VLOOKUP(A17,'Récapitulatif FEMMES'!A$13:K$43,8,FALSE))),0,(VLOOKUP(A17,'Récapitulatif FEMMES'!A$13:K$43,8,FALSE)))</f>
        <v>0</v>
      </c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</row>
    <row r="18" spans="1:21" ht="20.25" customHeight="1" x14ac:dyDescent="0.3">
      <c r="A18" s="7"/>
      <c r="B18" s="8">
        <f>IF(ISNA((VLOOKUP(A18,'Récapitulatif FEMMES'!A$13:H$43,2,FALSE))),0,(VLOOKUP(A18,'Récapitulatif FEMMES'!A$13:H$43,2,FALSE)))</f>
        <v>0</v>
      </c>
      <c r="C18" s="8">
        <f>IF(ISNA((VLOOKUP(B18,'Récapitulatif FEMMES'!B$13:J$43,2,FALSE))),0,(VLOOKUP(B18,'Récapitulatif FEMMES'!B$13:J$43,2,FALSE)))</f>
        <v>0</v>
      </c>
      <c r="D18" s="8">
        <f>IF(ISNA((VLOOKUP(A18,'Récapitulatif FEMMES'!A$13:I$42,4,FALSE))),0,(VLOOKUP(A18,'Récapitulatif FEMMES'!A$13:I$42,4,FALSE)))</f>
        <v>0</v>
      </c>
      <c r="E18" s="8">
        <f>IF(ISNA((VLOOKUP(A18,'Récapitulatif FEMMES'!A$13:L$43,5,FALSE))),0,(VLOOKUP(A18,'Récapitulatif FEMMES'!A$13:L$43,5,FALSE)))</f>
        <v>0</v>
      </c>
      <c r="F18" s="8">
        <f>IF(ISNA((VLOOKUP(A18,'Récapitulatif FEMMES'!A$13:L$43,6,FALSE))),0,(VLOOKUP(A18,'Récapitulatif FEMMES'!A$13:L$43,6,FALSE)))</f>
        <v>0</v>
      </c>
      <c r="G18" s="8">
        <f>IF(ISNA((VLOOKUP(A18,'Récapitulatif FEMMES'!A$13:K$43,7,FALSE))),0,(VLOOKUP(A18,'Récapitulatif FEMMES'!A$13:K$43,7,FALSE)))</f>
        <v>0</v>
      </c>
      <c r="H18" s="8">
        <f>IF(ISNA((VLOOKUP(A18,'Récapitulatif FEMMES'!A$13:K$43,8,FALSE))),0,(VLOOKUP(A18,'Récapitulatif FEMMES'!A$13:K$43,8,FALSE)))</f>
        <v>0</v>
      </c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</row>
    <row r="19" spans="1:21" ht="20.25" customHeight="1" x14ac:dyDescent="0.3">
      <c r="A19" s="7"/>
      <c r="B19" s="8">
        <f>IF(ISNA((VLOOKUP(A19,'Récapitulatif FEMMES'!A$13:H$43,2,FALSE))),0,(VLOOKUP(A19,'Récapitulatif FEMMES'!A$13:H$43,2,FALSE)))</f>
        <v>0</v>
      </c>
      <c r="C19" s="8">
        <f>IF(ISNA((VLOOKUP(B19,'Récapitulatif FEMMES'!B$13:J$43,2,FALSE))),0,(VLOOKUP(B19,'Récapitulatif FEMMES'!B$13:J$43,2,FALSE)))</f>
        <v>0</v>
      </c>
      <c r="D19" s="8">
        <f>IF(ISNA((VLOOKUP(A19,'Récapitulatif FEMMES'!A$13:I$42,4,FALSE))),0,(VLOOKUP(A19,'Récapitulatif FEMMES'!A$13:I$42,4,FALSE)))</f>
        <v>0</v>
      </c>
      <c r="E19" s="8">
        <f>IF(ISNA((VLOOKUP(A19,'Récapitulatif FEMMES'!A$13:L$43,5,FALSE))),0,(VLOOKUP(A19,'Récapitulatif FEMMES'!A$13:L$43,5,FALSE)))</f>
        <v>0</v>
      </c>
      <c r="F19" s="8">
        <f>IF(ISNA((VLOOKUP(A19,'Récapitulatif FEMMES'!A$13:L$43,6,FALSE))),0,(VLOOKUP(A19,'Récapitulatif FEMMES'!A$13:L$43,6,FALSE)))</f>
        <v>0</v>
      </c>
      <c r="G19" s="8">
        <f>IF(ISNA((VLOOKUP(A19,'Récapitulatif FEMMES'!A$13:K$43,7,FALSE))),0,(VLOOKUP(A19,'Récapitulatif FEMMES'!A$13:K$43,7,FALSE)))</f>
        <v>0</v>
      </c>
      <c r="H19" s="8">
        <f>IF(ISNA((VLOOKUP(A19,'Récapitulatif FEMMES'!A$13:K$43,8,FALSE))),0,(VLOOKUP(A19,'Récapitulatif FEMMES'!A$13:K$43,8,FALSE)))</f>
        <v>0</v>
      </c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</row>
    <row r="20" spans="1:21" ht="20.25" customHeight="1" x14ac:dyDescent="0.3">
      <c r="A20" s="7"/>
      <c r="B20" s="8">
        <f>IF(ISNA((VLOOKUP(A20,'Récapitulatif FEMMES'!A$13:H$43,2,FALSE))),0,(VLOOKUP(A20,'Récapitulatif FEMMES'!A$13:H$43,2,FALSE)))</f>
        <v>0</v>
      </c>
      <c r="C20" s="8">
        <f>IF(ISNA((VLOOKUP(B20,'Récapitulatif FEMMES'!B$13:J$43,2,FALSE))),0,(VLOOKUP(B20,'Récapitulatif FEMMES'!B$13:J$43,2,FALSE)))</f>
        <v>0</v>
      </c>
      <c r="D20" s="8">
        <f>IF(ISNA((VLOOKUP(A20,'Récapitulatif FEMMES'!A$13:I$42,4,FALSE))),0,(VLOOKUP(A20,'Récapitulatif FEMMES'!A$13:I$42,4,FALSE)))</f>
        <v>0</v>
      </c>
      <c r="E20" s="8">
        <f>IF(ISNA((VLOOKUP(A20,'Récapitulatif FEMMES'!A$13:L$43,5,FALSE))),0,(VLOOKUP(A20,'Récapitulatif FEMMES'!A$13:L$43,5,FALSE)))</f>
        <v>0</v>
      </c>
      <c r="F20" s="8">
        <f>IF(ISNA((VLOOKUP(A20,'Récapitulatif FEMMES'!A$13:L$43,6,FALSE))),0,(VLOOKUP(A20,'Récapitulatif FEMMES'!A$13:L$43,6,FALSE)))</f>
        <v>0</v>
      </c>
      <c r="G20" s="8">
        <f>IF(ISNA((VLOOKUP(A20,'Récapitulatif FEMMES'!A$13:K$43,7,FALSE))),0,(VLOOKUP(A20,'Récapitulatif FEMMES'!A$13:K$43,7,FALSE)))</f>
        <v>0</v>
      </c>
      <c r="H20" s="8">
        <f>IF(ISNA((VLOOKUP(A20,'Récapitulatif FEMMES'!A$13:K$43,8,FALSE))),0,(VLOOKUP(A20,'Récapitulatif FEMMES'!A$13:K$43,8,FALSE)))</f>
        <v>0</v>
      </c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</row>
    <row r="21" spans="1:21" ht="20.25" customHeight="1" x14ac:dyDescent="0.3">
      <c r="A21" s="7"/>
      <c r="B21" s="8">
        <f>IF(ISNA((VLOOKUP(A21,'Récapitulatif FEMMES'!A$13:H$43,2,FALSE))),0,(VLOOKUP(A21,'Récapitulatif FEMMES'!A$13:H$43,2,FALSE)))</f>
        <v>0</v>
      </c>
      <c r="C21" s="8">
        <f>IF(ISNA((VLOOKUP(B21,'Récapitulatif FEMMES'!B$13:J$43,2,FALSE))),0,(VLOOKUP(B21,'Récapitulatif FEMMES'!B$13:J$43,2,FALSE)))</f>
        <v>0</v>
      </c>
      <c r="D21" s="8">
        <f>IF(ISNA((VLOOKUP(A21,'Récapitulatif FEMMES'!A$13:I$42,4,FALSE))),0,(VLOOKUP(A21,'Récapitulatif FEMMES'!A$13:I$42,4,FALSE)))</f>
        <v>0</v>
      </c>
      <c r="E21" s="8">
        <f>IF(ISNA((VLOOKUP(A21,'Récapitulatif FEMMES'!A$13:L$43,5,FALSE))),0,(VLOOKUP(A21,'Récapitulatif FEMMES'!A$13:L$43,5,FALSE)))</f>
        <v>0</v>
      </c>
      <c r="F21" s="8">
        <f>IF(ISNA((VLOOKUP(A21,'Récapitulatif FEMMES'!A$13:L$43,6,FALSE))),0,(VLOOKUP(A21,'Récapitulatif FEMMES'!A$13:L$43,6,FALSE)))</f>
        <v>0</v>
      </c>
      <c r="G21" s="8">
        <f>IF(ISNA((VLOOKUP(A21,'Récapitulatif FEMMES'!A$13:K$43,7,FALSE))),0,(VLOOKUP(A21,'Récapitulatif FEMMES'!A$13:K$43,7,FALSE)))</f>
        <v>0</v>
      </c>
      <c r="H21" s="8">
        <f>IF(ISNA((VLOOKUP(A21,'Récapitulatif FEMMES'!A$13:K$43,8,FALSE))),0,(VLOOKUP(A21,'Récapitulatif FEMMES'!A$13:K$43,8,FALSE)))</f>
        <v>0</v>
      </c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</row>
    <row r="22" spans="1:21" s="32" customFormat="1" ht="22.5" customHeight="1" x14ac:dyDescent="0.3">
      <c r="A22" s="5"/>
      <c r="B22" s="6"/>
      <c r="C22" s="6"/>
      <c r="D22" s="6"/>
      <c r="E22" s="6"/>
      <c r="F22" s="6"/>
      <c r="G22" s="6"/>
      <c r="H22" s="6"/>
    </row>
    <row r="23" spans="1:21" ht="18" customHeight="1" x14ac:dyDescent="0.3"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</row>
    <row r="24" spans="1:21" ht="18" customHeight="1" x14ac:dyDescent="0.3"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</row>
    <row r="25" spans="1:21" ht="18" customHeight="1" x14ac:dyDescent="0.3"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</row>
    <row r="26" spans="1:21" ht="18" customHeight="1" x14ac:dyDescent="0.3"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</row>
    <row r="27" spans="1:21" ht="18" customHeight="1" x14ac:dyDescent="0.3"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</row>
    <row r="28" spans="1:21" ht="18" customHeight="1" x14ac:dyDescent="0.3"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</row>
    <row r="29" spans="1:21" ht="18" customHeight="1" x14ac:dyDescent="0.3"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</row>
    <row r="30" spans="1:21" ht="18" customHeight="1" x14ac:dyDescent="0.3"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</row>
    <row r="31" spans="1:21" ht="18" customHeight="1" x14ac:dyDescent="0.3"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</row>
    <row r="32" spans="1:21" ht="18" customHeight="1" x14ac:dyDescent="0.3"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</row>
    <row r="33" spans="9:21" ht="18" customHeight="1" x14ac:dyDescent="0.3"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</row>
    <row r="34" spans="9:21" ht="18" customHeight="1" x14ac:dyDescent="0.3"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</row>
    <row r="35" spans="9:21" ht="18" customHeight="1" x14ac:dyDescent="0.3"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</row>
    <row r="36" spans="9:21" ht="18" customHeight="1" x14ac:dyDescent="0.3"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</row>
    <row r="37" spans="9:21" ht="18" customHeight="1" x14ac:dyDescent="0.3"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</row>
    <row r="38" spans="9:21" ht="18" customHeight="1" x14ac:dyDescent="0.3"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</row>
    <row r="39" spans="9:21" ht="18" customHeight="1" x14ac:dyDescent="0.3"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</row>
    <row r="40" spans="9:21" ht="18" customHeight="1" x14ac:dyDescent="0.3"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</row>
    <row r="41" spans="9:21" ht="18" customHeight="1" x14ac:dyDescent="0.3"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</row>
    <row r="42" spans="9:21" ht="18" customHeight="1" x14ac:dyDescent="0.3"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</row>
    <row r="43" spans="9:21" ht="18" customHeight="1" x14ac:dyDescent="0.3"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</row>
    <row r="44" spans="9:21" ht="18" customHeight="1" x14ac:dyDescent="0.3"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</row>
    <row r="45" spans="9:21" ht="18" customHeight="1" x14ac:dyDescent="0.3"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</row>
    <row r="46" spans="9:21" ht="18" customHeight="1" x14ac:dyDescent="0.3"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</row>
    <row r="47" spans="9:21" ht="18" customHeight="1" x14ac:dyDescent="0.3"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</row>
    <row r="48" spans="9:21" ht="18" customHeight="1" x14ac:dyDescent="0.3"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</row>
    <row r="49" spans="9:21" ht="18" customHeight="1" x14ac:dyDescent="0.3"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</row>
    <row r="50" spans="9:21" ht="18" customHeight="1" x14ac:dyDescent="0.3"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</row>
    <row r="51" spans="9:21" ht="18" customHeight="1" x14ac:dyDescent="0.3"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</row>
    <row r="52" spans="9:21" ht="18" customHeight="1" x14ac:dyDescent="0.3"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32"/>
      <c r="U52" s="32"/>
    </row>
    <row r="53" spans="9:21" ht="18" customHeight="1" x14ac:dyDescent="0.3"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/>
    </row>
    <row r="54" spans="9:21" ht="18" customHeight="1" x14ac:dyDescent="0.3"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  <c r="U54" s="32"/>
    </row>
    <row r="55" spans="9:21" ht="18" customHeight="1" x14ac:dyDescent="0.3">
      <c r="I55" s="32"/>
      <c r="J55" s="32"/>
      <c r="K55" s="32"/>
      <c r="L55" s="32"/>
      <c r="M55" s="32"/>
      <c r="N55" s="32"/>
      <c r="O55" s="32"/>
      <c r="P55" s="32"/>
      <c r="Q55" s="32"/>
      <c r="R55" s="32"/>
      <c r="S55" s="32"/>
      <c r="T55" s="32"/>
      <c r="U55" s="32"/>
    </row>
    <row r="56" spans="9:21" ht="18" customHeight="1" x14ac:dyDescent="0.3">
      <c r="I56" s="32"/>
      <c r="J56" s="32"/>
      <c r="K56" s="32"/>
      <c r="L56" s="32"/>
      <c r="M56" s="32"/>
      <c r="N56" s="32"/>
      <c r="O56" s="32"/>
      <c r="P56" s="32"/>
      <c r="Q56" s="32"/>
      <c r="R56" s="32"/>
      <c r="S56" s="32"/>
      <c r="T56" s="32"/>
      <c r="U56" s="32"/>
    </row>
    <row r="57" spans="9:21" ht="18" customHeight="1" x14ac:dyDescent="0.3">
      <c r="I57" s="32"/>
      <c r="J57" s="32"/>
      <c r="K57" s="32"/>
      <c r="L57" s="32"/>
      <c r="M57" s="32"/>
      <c r="N57" s="32"/>
      <c r="O57" s="32"/>
      <c r="P57" s="32"/>
      <c r="Q57" s="32"/>
      <c r="R57" s="32"/>
      <c r="S57" s="32"/>
      <c r="T57" s="32"/>
      <c r="U57" s="32"/>
    </row>
    <row r="58" spans="9:21" ht="18" customHeight="1" x14ac:dyDescent="0.3">
      <c r="I58" s="32"/>
      <c r="J58" s="32"/>
      <c r="K58" s="32"/>
      <c r="L58" s="32"/>
      <c r="M58" s="32"/>
      <c r="N58" s="32"/>
      <c r="O58" s="32"/>
      <c r="P58" s="32"/>
      <c r="Q58" s="32"/>
      <c r="R58" s="32"/>
      <c r="S58" s="32"/>
      <c r="T58" s="32"/>
      <c r="U58" s="32"/>
    </row>
    <row r="59" spans="9:21" ht="18" customHeight="1" x14ac:dyDescent="0.3">
      <c r="I59" s="32"/>
      <c r="J59" s="32"/>
      <c r="K59" s="32"/>
      <c r="L59" s="32"/>
      <c r="M59" s="32"/>
      <c r="N59" s="32"/>
      <c r="O59" s="32"/>
      <c r="P59" s="32"/>
      <c r="Q59" s="32"/>
      <c r="R59" s="32"/>
      <c r="S59" s="32"/>
      <c r="T59" s="32"/>
      <c r="U59" s="32"/>
    </row>
    <row r="60" spans="9:21" ht="18" customHeight="1" x14ac:dyDescent="0.3"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</row>
    <row r="61" spans="9:21" ht="18" customHeight="1" x14ac:dyDescent="0.3"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32"/>
    </row>
    <row r="62" spans="9:21" ht="18" customHeight="1" x14ac:dyDescent="0.3">
      <c r="I62" s="32"/>
      <c r="J62" s="32"/>
      <c r="K62" s="32"/>
      <c r="L62" s="32"/>
      <c r="M62" s="32"/>
      <c r="N62" s="32"/>
      <c r="O62" s="32"/>
      <c r="P62" s="32"/>
      <c r="Q62" s="32"/>
      <c r="R62" s="32"/>
      <c r="S62" s="32"/>
      <c r="T62" s="32"/>
      <c r="U62" s="32"/>
    </row>
    <row r="63" spans="9:21" ht="18" customHeight="1" x14ac:dyDescent="0.3">
      <c r="I63" s="32"/>
      <c r="J63" s="32"/>
      <c r="K63" s="32"/>
      <c r="L63" s="32"/>
      <c r="M63" s="32"/>
      <c r="N63" s="32"/>
      <c r="O63" s="32"/>
      <c r="P63" s="32"/>
      <c r="Q63" s="32"/>
      <c r="R63" s="32"/>
      <c r="S63" s="32"/>
      <c r="T63" s="32"/>
      <c r="U63" s="32"/>
    </row>
    <row r="64" spans="9:21" x14ac:dyDescent="0.3">
      <c r="I64" s="32"/>
      <c r="J64" s="32"/>
      <c r="K64" s="32"/>
      <c r="L64" s="32"/>
      <c r="M64" s="32"/>
      <c r="N64" s="32"/>
      <c r="O64" s="32"/>
      <c r="P64" s="32"/>
      <c r="Q64" s="32"/>
      <c r="R64" s="32"/>
      <c r="S64" s="32"/>
      <c r="T64" s="32"/>
      <c r="U64" s="32"/>
    </row>
  </sheetData>
  <sheetProtection selectLockedCells="1"/>
  <mergeCells count="11">
    <mergeCell ref="A8:B8"/>
    <mergeCell ref="C8:H8"/>
    <mergeCell ref="A9:B9"/>
    <mergeCell ref="C9:H9"/>
    <mergeCell ref="A1:H1"/>
    <mergeCell ref="A2:H2"/>
    <mergeCell ref="A3:H3"/>
    <mergeCell ref="A5:B5"/>
    <mergeCell ref="C5:H5"/>
    <mergeCell ref="A6:B6"/>
    <mergeCell ref="C6:H6"/>
  </mergeCells>
  <dataValidations count="1">
    <dataValidation type="custom" allowBlank="1" showInputMessage="1" showErrorMessage="1" sqref="C9:C10 C5" xr:uid="{00000000-0002-0000-0B00-000000000000}">
      <formula1>EXACT(C5,UPPER(C5))</formula1>
    </dataValidation>
  </dataValidations>
  <pageMargins left="0" right="0" top="0" bottom="0.39370078740157483" header="0" footer="0"/>
  <pageSetup paperSize="9" scale="76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357E8"/>
    <pageSetUpPr fitToPage="1"/>
  </sheetPr>
  <dimension ref="A1:U36"/>
  <sheetViews>
    <sheetView zoomScaleNormal="100" workbookViewId="0">
      <selection activeCell="A34" sqref="A34:A36"/>
    </sheetView>
  </sheetViews>
  <sheetFormatPr baseColWidth="10" defaultColWidth="11.44140625" defaultRowHeight="11.4" x14ac:dyDescent="0.3"/>
  <cols>
    <col min="1" max="1" width="3.6640625" style="11" customWidth="1"/>
    <col min="2" max="2" width="24.6640625" style="11" customWidth="1"/>
    <col min="3" max="3" width="5.6640625" style="11" customWidth="1"/>
    <col min="4" max="4" width="18.6640625" style="11" customWidth="1"/>
    <col min="5" max="5" width="17.33203125" style="11" customWidth="1"/>
    <col min="6" max="6" width="28.6640625" style="11" customWidth="1"/>
    <col min="7" max="7" width="12.6640625" style="11" customWidth="1"/>
    <col min="8" max="8" width="16.109375" style="11" customWidth="1"/>
    <col min="9" max="16384" width="11.44140625" style="11"/>
  </cols>
  <sheetData>
    <row r="1" spans="1:21" ht="25.5" customHeight="1" x14ac:dyDescent="0.3">
      <c r="A1" s="68" t="str">
        <f>'Récapitulatif HOMMES'!A1</f>
        <v>CHAMPIONNATS DE FRANCE</v>
      </c>
      <c r="B1" s="68"/>
      <c r="C1" s="68"/>
      <c r="D1" s="68"/>
      <c r="E1" s="68"/>
      <c r="F1" s="68"/>
      <c r="G1" s="68"/>
      <c r="H1" s="68"/>
    </row>
    <row r="2" spans="1:21" s="27" customFormat="1" ht="25.5" customHeight="1" x14ac:dyDescent="0.65">
      <c r="A2" s="69" t="str">
        <f>'Récapitulatif HOMMES'!A2</f>
        <v>MASTERS PISTE 2020</v>
      </c>
      <c r="B2" s="69"/>
      <c r="C2" s="69"/>
      <c r="D2" s="69"/>
      <c r="E2" s="69"/>
      <c r="F2" s="69"/>
      <c r="G2" s="69"/>
      <c r="H2" s="69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3"/>
      <c r="U2" s="23"/>
    </row>
    <row r="3" spans="1:21" ht="21" customHeight="1" x14ac:dyDescent="0.3">
      <c r="A3" s="71" t="str">
        <f>'Récapitulatif HOMMES'!A3</f>
        <v>Vélodrome du CREPS  - BOURGES (CENTRE-VAL DE LOIRE)</v>
      </c>
      <c r="B3" s="71"/>
      <c r="C3" s="71"/>
      <c r="D3" s="71"/>
      <c r="E3" s="71"/>
      <c r="F3" s="71"/>
      <c r="G3" s="71"/>
      <c r="H3" s="71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29"/>
      <c r="U3" s="29"/>
    </row>
    <row r="4" spans="1:21" ht="22.5" customHeight="1" x14ac:dyDescent="0.3">
      <c r="A4" s="22"/>
      <c r="B4" s="22"/>
      <c r="C4" s="22"/>
      <c r="D4" s="22"/>
      <c r="E4" s="59"/>
      <c r="F4" s="22"/>
      <c r="G4" s="22"/>
      <c r="H4" s="2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</row>
    <row r="5" spans="1:21" ht="20.25" customHeight="1" x14ac:dyDescent="0.3">
      <c r="A5" s="78" t="s">
        <v>21</v>
      </c>
      <c r="B5" s="78"/>
      <c r="C5" s="93">
        <f>'Récapitulatif FEMMES'!C8:I8</f>
        <v>0</v>
      </c>
      <c r="D5" s="93"/>
      <c r="E5" s="93"/>
      <c r="F5" s="93"/>
      <c r="G5" s="93"/>
      <c r="H5" s="93"/>
      <c r="I5" s="93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</row>
    <row r="6" spans="1:21" ht="20.25" customHeight="1" x14ac:dyDescent="0.3">
      <c r="A6" s="64" t="s">
        <v>7</v>
      </c>
      <c r="B6" s="64"/>
      <c r="C6" s="94" t="s">
        <v>58</v>
      </c>
      <c r="D6" s="94"/>
      <c r="E6" s="94"/>
      <c r="F6" s="94"/>
      <c r="G6" s="94"/>
      <c r="H6" s="94"/>
      <c r="I6" s="94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</row>
    <row r="7" spans="1:21" ht="11.25" customHeight="1" x14ac:dyDescent="0.3">
      <c r="A7" s="18"/>
      <c r="B7" s="18"/>
      <c r="C7" s="19"/>
      <c r="D7" s="19"/>
      <c r="E7" s="19"/>
      <c r="F7" s="19"/>
      <c r="G7" s="19"/>
      <c r="H7" s="19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</row>
    <row r="8" spans="1:21" ht="20.25" customHeight="1" x14ac:dyDescent="0.3">
      <c r="A8" s="64" t="s">
        <v>23</v>
      </c>
      <c r="B8" s="64"/>
      <c r="C8" s="76" t="s">
        <v>34</v>
      </c>
      <c r="D8" s="76"/>
      <c r="E8" s="76"/>
      <c r="F8" s="76"/>
      <c r="G8" s="76"/>
      <c r="H8" s="76"/>
      <c r="I8" s="76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</row>
    <row r="9" spans="1:21" ht="20.25" customHeight="1" x14ac:dyDescent="0.3">
      <c r="A9" s="64" t="s">
        <v>13</v>
      </c>
      <c r="B9" s="64"/>
      <c r="C9" s="65">
        <f>COUNTA(A13:A14,A19:A20)/2</f>
        <v>0</v>
      </c>
      <c r="D9" s="65"/>
      <c r="E9" s="65"/>
      <c r="F9" s="65"/>
      <c r="G9" s="65"/>
      <c r="H9" s="65"/>
      <c r="I9" s="65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</row>
    <row r="10" spans="1:21" ht="22.5" customHeight="1" x14ac:dyDescent="0.3">
      <c r="A10" s="2"/>
      <c r="B10" s="2"/>
      <c r="C10" s="3"/>
      <c r="D10" s="3"/>
      <c r="E10" s="3"/>
      <c r="F10" s="3"/>
      <c r="G10" s="22"/>
      <c r="H10" s="2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</row>
    <row r="11" spans="1:21" ht="22.5" customHeight="1" x14ac:dyDescent="0.3">
      <c r="A11" s="90" t="s">
        <v>35</v>
      </c>
      <c r="B11" s="90"/>
      <c r="C11" s="90"/>
      <c r="D11" s="90"/>
      <c r="E11" s="90"/>
      <c r="F11" s="90"/>
      <c r="G11" s="90"/>
      <c r="H11" s="90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</row>
    <row r="12" spans="1:21" ht="32.25" customHeight="1" x14ac:dyDescent="0.3">
      <c r="A12" s="24" t="s">
        <v>2</v>
      </c>
      <c r="B12" s="24" t="s">
        <v>8</v>
      </c>
      <c r="C12" s="24" t="s">
        <v>3</v>
      </c>
      <c r="D12" s="24" t="str">
        <f>'Récapitulatif FEMMES'!D$12</f>
        <v>CATÉGORIE D'AGE</v>
      </c>
      <c r="E12" s="24" t="str">
        <f>'Récapitulatif FEMMES'!E$12</f>
        <v>CATEGORIE DE LICENCE</v>
      </c>
      <c r="F12" s="24" t="s">
        <v>0</v>
      </c>
      <c r="G12" s="24" t="s">
        <v>18</v>
      </c>
      <c r="H12" s="24" t="s">
        <v>1</v>
      </c>
      <c r="I12" s="24" t="s">
        <v>56</v>
      </c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</row>
    <row r="13" spans="1:21" ht="20.25" customHeight="1" x14ac:dyDescent="0.3">
      <c r="A13" s="7"/>
      <c r="B13" s="8">
        <f>IF(ISNA((VLOOKUP(A13,'Récapitulatif FEMMES'!A$13:H$43,2,FALSE))),0,(VLOOKUP(A13,'Récapitulatif FEMMES'!A$13:H$43,2,FALSE)))</f>
        <v>0</v>
      </c>
      <c r="C13" s="8">
        <f>IF(ISNA((VLOOKUP(B13,'Récapitulatif FEMMES'!A$13:J$43,2,FALSE))),0,(VLOOKUP(B13,'Récapitulatif FEMMES'!A$13:J$43,2,FALSE)))</f>
        <v>0</v>
      </c>
      <c r="D13" s="8">
        <f>IF(ISNA((VLOOKUP(A13,'Récapitulatif FEMMES'!A$13:I$42,4,FALSE))),0,(VLOOKUP(A13,'Récapitulatif FEMMES'!A$13:I$42,4,FALSE)))</f>
        <v>0</v>
      </c>
      <c r="E13" s="8">
        <f>IF(ISNA((VLOOKUP(A13,'Récapitulatif FEMMES'!A$13:L$43,5,FALSE))),0,(VLOOKUP(A13,'Récapitulatif FEMMES'!A$13:L$43,5,FALSE)))</f>
        <v>0</v>
      </c>
      <c r="F13" s="8">
        <f>IF(ISNA((VLOOKUP(A13,'Récapitulatif FEMMES'!A$13:L$43,6,FALSE))),0,(VLOOKUP(A13,'Récapitulatif FEMMES'!A$13:L$43,6,FALSE)))</f>
        <v>0</v>
      </c>
      <c r="G13" s="8">
        <f>IF(ISNA((VLOOKUP(A13,'Récapitulatif FEMMES'!A$13:K$43,7,FALSE))),0,(VLOOKUP(A13,'Récapitulatif FEMMES'!A$13:K$43,7,FALSE)))</f>
        <v>0</v>
      </c>
      <c r="H13" s="8">
        <f>IF(ISNA((VLOOKUP(A13,'Récapitulatif FEMMES'!A$13:K$43,8,FALSE))),0,(VLOOKUP(A13,'Récapitulatif FEMMES'!A$13:K$43,8,FALSE)))</f>
        <v>0</v>
      </c>
      <c r="I13" s="40" t="s">
        <v>54</v>
      </c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</row>
    <row r="14" spans="1:21" ht="20.25" customHeight="1" x14ac:dyDescent="0.3">
      <c r="A14" s="7"/>
      <c r="B14" s="8">
        <f>IF(ISNA((VLOOKUP(A14,'Récapitulatif FEMMES'!A$13:H$43,2,FALSE))),0,(VLOOKUP(A14,'Récapitulatif FEMMES'!A$13:H$43,2,FALSE)))</f>
        <v>0</v>
      </c>
      <c r="C14" s="8">
        <f>IF(ISNA((VLOOKUP(B14,'Récapitulatif FEMMES'!A$13:J$43,2,FALSE))),0,(VLOOKUP(B14,'Récapitulatif FEMMES'!A$13:J$43,2,FALSE)))</f>
        <v>0</v>
      </c>
      <c r="D14" s="8">
        <f>IF(ISNA((VLOOKUP(A14,'Récapitulatif FEMMES'!A$13:I$42,4,FALSE))),0,(VLOOKUP(A14,'Récapitulatif FEMMES'!A$13:I$42,4,FALSE)))</f>
        <v>0</v>
      </c>
      <c r="E14" s="8">
        <f>IF(ISNA((VLOOKUP(A14,'Récapitulatif FEMMES'!A$13:L$43,5,FALSE))),0,(VLOOKUP(A14,'Récapitulatif FEMMES'!A$13:L$43,5,FALSE)))</f>
        <v>0</v>
      </c>
      <c r="F14" s="8">
        <f>IF(ISNA((VLOOKUP(A14,'Récapitulatif FEMMES'!A$13:L$43,6,FALSE))),0,(VLOOKUP(A14,'Récapitulatif FEMMES'!A$13:L$43,6,FALSE)))</f>
        <v>0</v>
      </c>
      <c r="G14" s="8">
        <f>IF(ISNA((VLOOKUP(A14,'Récapitulatif FEMMES'!A$13:K$43,7,FALSE))),0,(VLOOKUP(A14,'Récapitulatif FEMMES'!A$13:K$43,7,FALSE)))</f>
        <v>0</v>
      </c>
      <c r="H14" s="8">
        <f>IF(ISNA((VLOOKUP(A14,'Récapitulatif FEMMES'!A$13:K$43,8,FALSE))),0,(VLOOKUP(A14,'Récapitulatif FEMMES'!A$13:K$43,8,FALSE)))</f>
        <v>0</v>
      </c>
      <c r="I14" s="40" t="s">
        <v>54</v>
      </c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</row>
    <row r="15" spans="1:21" ht="20.25" customHeight="1" x14ac:dyDescent="0.3">
      <c r="A15" s="43"/>
      <c r="B15" s="61">
        <f>IF(ISNA((VLOOKUP(A15,'Récapitulatif FEMMES'!A$13:H$43,2,FALSE))),0,(VLOOKUP(A15,'Récapitulatif FEMMES'!A$13:H$43,2,FALSE)))</f>
        <v>0</v>
      </c>
      <c r="C15" s="61">
        <f>IF(ISNA((VLOOKUP(B15,'Récapitulatif FEMMES'!A$13:J$43,2,FALSE))),0,(VLOOKUP(B15,'Récapitulatif FEMMES'!A$13:J$43,2,FALSE)))</f>
        <v>0</v>
      </c>
      <c r="D15" s="61">
        <f>IF(ISNA((VLOOKUP(A15,'Récapitulatif FEMMES'!A$13:I$42,4,FALSE))),0,(VLOOKUP(A15,'Récapitulatif FEMMES'!A$13:I$42,4,FALSE)))</f>
        <v>0</v>
      </c>
      <c r="E15" s="61">
        <f>IF(ISNA((VLOOKUP(A15,'Récapitulatif FEMMES'!A$13:L$43,5,FALSE))),0,(VLOOKUP(A15,'Récapitulatif FEMMES'!A$13:L$43,5,FALSE)))</f>
        <v>0</v>
      </c>
      <c r="F15" s="61">
        <f>IF(ISNA((VLOOKUP(A15,'Récapitulatif FEMMES'!A$13:L$43,6,FALSE))),0,(VLOOKUP(A15,'Récapitulatif FEMMES'!A$13:L$43,6,FALSE)))</f>
        <v>0</v>
      </c>
      <c r="G15" s="61">
        <f>IF(ISNA((VLOOKUP(A15,'Récapitulatif FEMMES'!A$13:K$43,7,FALSE))),0,(VLOOKUP(A15,'Récapitulatif FEMMES'!A$13:K$43,7,FALSE)))</f>
        <v>0</v>
      </c>
      <c r="H15" s="61">
        <f>IF(ISNA((VLOOKUP(A15,'Récapitulatif FEMMES'!A$13:K$43,8,FALSE))),0,(VLOOKUP(A15,'Récapitulatif FEMMES'!A$13:K$43,8,FALSE)))</f>
        <v>0</v>
      </c>
      <c r="I15" s="41" t="s">
        <v>55</v>
      </c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</row>
    <row r="16" spans="1:21" s="32" customFormat="1" ht="22.5" customHeight="1" x14ac:dyDescent="0.3">
      <c r="A16" s="5"/>
      <c r="B16" s="6"/>
      <c r="C16" s="6"/>
      <c r="D16" s="6"/>
      <c r="E16" s="6"/>
      <c r="F16" s="6"/>
      <c r="G16" s="6"/>
      <c r="H16" s="6"/>
    </row>
    <row r="17" spans="1:21" ht="22.5" customHeight="1" x14ac:dyDescent="0.3">
      <c r="A17" s="90" t="s">
        <v>36</v>
      </c>
      <c r="B17" s="90"/>
      <c r="C17" s="90"/>
      <c r="D17" s="90"/>
      <c r="E17" s="90"/>
      <c r="F17" s="90"/>
      <c r="G17" s="90"/>
      <c r="H17" s="90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</row>
    <row r="18" spans="1:21" ht="32.25" customHeight="1" x14ac:dyDescent="0.3">
      <c r="A18" s="24" t="s">
        <v>2</v>
      </c>
      <c r="B18" s="24" t="s">
        <v>8</v>
      </c>
      <c r="C18" s="24" t="s">
        <v>3</v>
      </c>
      <c r="D18" s="24" t="str">
        <f>'Récapitulatif FEMMES'!D$12</f>
        <v>CATÉGORIE D'AGE</v>
      </c>
      <c r="E18" s="24" t="str">
        <f>'Récapitulatif FEMMES'!E$12</f>
        <v>CATEGORIE DE LICENCE</v>
      </c>
      <c r="F18" s="24" t="s">
        <v>0</v>
      </c>
      <c r="G18" s="24" t="s">
        <v>18</v>
      </c>
      <c r="H18" s="24" t="s">
        <v>1</v>
      </c>
      <c r="I18" s="24" t="s">
        <v>56</v>
      </c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</row>
    <row r="19" spans="1:21" ht="20.25" customHeight="1" x14ac:dyDescent="0.3">
      <c r="A19" s="7"/>
      <c r="B19" s="8">
        <f>IF(ISNA((VLOOKUP(A19,'Récapitulatif FEMMES'!A$13:H$43,2,FALSE))),0,(VLOOKUP(A19,'Récapitulatif FEMMES'!A$13:H$43,2,FALSE)))</f>
        <v>0</v>
      </c>
      <c r="C19" s="8">
        <f>IF(ISNA((VLOOKUP(B19,'Récapitulatif FEMMES'!A$13:J$43,2,FALSE))),0,(VLOOKUP(B19,'Récapitulatif FEMMES'!A$13:J$43,2,FALSE)))</f>
        <v>0</v>
      </c>
      <c r="D19" s="8">
        <f>IF(ISNA((VLOOKUP(A19,'Récapitulatif FEMMES'!A$13:I$42,4,FALSE))),0,(VLOOKUP(A19,'Récapitulatif FEMMES'!A$13:I$42,4,FALSE)))</f>
        <v>0</v>
      </c>
      <c r="E19" s="8">
        <f>IF(ISNA((VLOOKUP(A19,'Récapitulatif FEMMES'!A$13:L$43,5,FALSE))),0,(VLOOKUP(A19,'Récapitulatif FEMMES'!A$13:L$43,5,FALSE)))</f>
        <v>0</v>
      </c>
      <c r="F19" s="8">
        <f>IF(ISNA((VLOOKUP(A19,'Récapitulatif FEMMES'!A$13:L$43,6,FALSE))),0,(VLOOKUP(A19,'Récapitulatif FEMMES'!A$13:L$43,6,FALSE)))</f>
        <v>0</v>
      </c>
      <c r="G19" s="8">
        <f>IF(ISNA((VLOOKUP(A19,'Récapitulatif FEMMES'!A$13:K$43,7,FALSE))),0,(VLOOKUP(A19,'Récapitulatif FEMMES'!A$13:K$43,7,FALSE)))</f>
        <v>0</v>
      </c>
      <c r="H19" s="8">
        <f>IF(ISNA((VLOOKUP(A19,'Récapitulatif FEMMES'!A$13:K$43,8,FALSE))),0,(VLOOKUP(A19,'Récapitulatif FEMMES'!A$13:K$43,8,FALSE)))</f>
        <v>0</v>
      </c>
      <c r="I19" s="40" t="s">
        <v>54</v>
      </c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</row>
    <row r="20" spans="1:21" ht="20.25" customHeight="1" x14ac:dyDescent="0.3">
      <c r="A20" s="7"/>
      <c r="B20" s="8">
        <f>IF(ISNA((VLOOKUP(A20,'Récapitulatif FEMMES'!A$13:H$43,2,FALSE))),0,(VLOOKUP(A20,'Récapitulatif FEMMES'!A$13:H$43,2,FALSE)))</f>
        <v>0</v>
      </c>
      <c r="C20" s="8">
        <f>IF(ISNA((VLOOKUP(B20,'Récapitulatif FEMMES'!A$13:J$43,2,FALSE))),0,(VLOOKUP(B20,'Récapitulatif FEMMES'!A$13:J$43,2,FALSE)))</f>
        <v>0</v>
      </c>
      <c r="D20" s="8">
        <f>IF(ISNA((VLOOKUP(A20,'Récapitulatif FEMMES'!A$13:I$42,4,FALSE))),0,(VLOOKUP(A20,'Récapitulatif FEMMES'!A$13:I$42,4,FALSE)))</f>
        <v>0</v>
      </c>
      <c r="E20" s="8">
        <f>IF(ISNA((VLOOKUP(A20,'Récapitulatif FEMMES'!A$13:L$43,5,FALSE))),0,(VLOOKUP(A20,'Récapitulatif FEMMES'!A$13:L$43,5,FALSE)))</f>
        <v>0</v>
      </c>
      <c r="F20" s="8">
        <f>IF(ISNA((VLOOKUP(A20,'Récapitulatif FEMMES'!A$13:L$43,6,FALSE))),0,(VLOOKUP(A20,'Récapitulatif FEMMES'!A$13:L$43,6,FALSE)))</f>
        <v>0</v>
      </c>
      <c r="G20" s="8">
        <f>IF(ISNA((VLOOKUP(A20,'Récapitulatif FEMMES'!A$13:K$43,7,FALSE))),0,(VLOOKUP(A20,'Récapitulatif FEMMES'!A$13:K$43,7,FALSE)))</f>
        <v>0</v>
      </c>
      <c r="H20" s="8">
        <f>IF(ISNA((VLOOKUP(A20,'Récapitulatif FEMMES'!A$13:K$43,8,FALSE))),0,(VLOOKUP(A20,'Récapitulatif FEMMES'!A$13:K$43,8,FALSE)))</f>
        <v>0</v>
      </c>
      <c r="I20" s="40" t="s">
        <v>54</v>
      </c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</row>
    <row r="21" spans="1:21" ht="20.25" customHeight="1" x14ac:dyDescent="0.3">
      <c r="A21" s="43"/>
      <c r="B21" s="61">
        <f>IF(ISNA((VLOOKUP(A21,'Récapitulatif FEMMES'!A$13:H$43,2,FALSE))),0,(VLOOKUP(A21,'Récapitulatif FEMMES'!A$13:H$43,2,FALSE)))</f>
        <v>0</v>
      </c>
      <c r="C21" s="61">
        <f>IF(ISNA((VLOOKUP(B21,'Récapitulatif FEMMES'!A$13:J$43,2,FALSE))),0,(VLOOKUP(B21,'Récapitulatif FEMMES'!A$13:J$43,2,FALSE)))</f>
        <v>0</v>
      </c>
      <c r="D21" s="61">
        <f>IF(ISNA((VLOOKUP(A21,'Récapitulatif FEMMES'!A$13:I$42,4,FALSE))),0,(VLOOKUP(A21,'Récapitulatif FEMMES'!A$13:I$42,4,FALSE)))</f>
        <v>0</v>
      </c>
      <c r="E21" s="61">
        <f>IF(ISNA((VLOOKUP(A21,'Récapitulatif FEMMES'!A$13:L$43,5,FALSE))),0,(VLOOKUP(A21,'Récapitulatif FEMMES'!A$13:L$43,5,FALSE)))</f>
        <v>0</v>
      </c>
      <c r="F21" s="61">
        <f>IF(ISNA((VLOOKUP(A21,'Récapitulatif FEMMES'!A$13:L$43,6,FALSE))),0,(VLOOKUP(A21,'Récapitulatif FEMMES'!A$13:L$43,6,FALSE)))</f>
        <v>0</v>
      </c>
      <c r="G21" s="61">
        <f>IF(ISNA((VLOOKUP(A21,'Récapitulatif FEMMES'!A$13:K$43,7,FALSE))),0,(VLOOKUP(A21,'Récapitulatif FEMMES'!A$13:K$43,7,FALSE)))</f>
        <v>0</v>
      </c>
      <c r="H21" s="61">
        <f>IF(ISNA((VLOOKUP(A21,'Récapitulatif FEMMES'!A$13:K$43,8,FALSE))),0,(VLOOKUP(A21,'Récapitulatif FEMMES'!A$13:K$43,8,FALSE)))</f>
        <v>0</v>
      </c>
      <c r="I21" s="41" t="s">
        <v>55</v>
      </c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</row>
    <row r="22" spans="1:21" ht="20.25" customHeight="1" x14ac:dyDescent="0.3">
      <c r="A22" s="33"/>
      <c r="B22" s="17"/>
      <c r="C22" s="17"/>
      <c r="D22" s="17"/>
      <c r="E22" s="17"/>
      <c r="F22" s="17"/>
      <c r="G22" s="17"/>
      <c r="H22" s="17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</row>
    <row r="23" spans="1:21" ht="20.25" customHeight="1" x14ac:dyDescent="0.3">
      <c r="A23" s="64" t="s">
        <v>23</v>
      </c>
      <c r="B23" s="64"/>
      <c r="C23" s="65" t="s">
        <v>37</v>
      </c>
      <c r="D23" s="65"/>
      <c r="E23" s="65"/>
      <c r="F23" s="65"/>
      <c r="G23" s="65"/>
      <c r="H23" s="65"/>
      <c r="I23" s="65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</row>
    <row r="24" spans="1:21" ht="20.25" customHeight="1" x14ac:dyDescent="0.3">
      <c r="A24" s="64" t="s">
        <v>13</v>
      </c>
      <c r="B24" s="64"/>
      <c r="C24" s="65">
        <f>COUNTA(A28:A29,A34:A35)/2</f>
        <v>0</v>
      </c>
      <c r="D24" s="65"/>
      <c r="E24" s="65"/>
      <c r="F24" s="65"/>
      <c r="G24" s="65"/>
      <c r="H24" s="65"/>
      <c r="I24" s="65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</row>
    <row r="25" spans="1:21" ht="22.5" customHeight="1" x14ac:dyDescent="0.3"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</row>
    <row r="26" spans="1:21" ht="22.5" customHeight="1" x14ac:dyDescent="0.3">
      <c r="A26" s="90" t="s">
        <v>35</v>
      </c>
      <c r="B26" s="90"/>
      <c r="C26" s="90"/>
      <c r="D26" s="90"/>
      <c r="E26" s="90"/>
      <c r="F26" s="90"/>
      <c r="G26" s="90"/>
      <c r="H26" s="90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</row>
    <row r="27" spans="1:21" ht="32.25" customHeight="1" x14ac:dyDescent="0.3">
      <c r="A27" s="24" t="s">
        <v>2</v>
      </c>
      <c r="B27" s="24" t="s">
        <v>8</v>
      </c>
      <c r="C27" s="24" t="s">
        <v>3</v>
      </c>
      <c r="D27" s="24" t="str">
        <f>'Récapitulatif FEMMES'!D$12</f>
        <v>CATÉGORIE D'AGE</v>
      </c>
      <c r="E27" s="24" t="str">
        <f>'Récapitulatif FEMMES'!E$12</f>
        <v>CATEGORIE DE LICENCE</v>
      </c>
      <c r="F27" s="24" t="s">
        <v>0</v>
      </c>
      <c r="G27" s="24" t="s">
        <v>18</v>
      </c>
      <c r="H27" s="24" t="s">
        <v>1</v>
      </c>
      <c r="I27" s="24" t="s">
        <v>56</v>
      </c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</row>
    <row r="28" spans="1:21" ht="20.25" customHeight="1" x14ac:dyDescent="0.3">
      <c r="A28" s="7"/>
      <c r="B28" s="8">
        <f>IF(ISNA((VLOOKUP(A28,'Récapitulatif FEMMES'!A$13:H$43,2,FALSE))),0,(VLOOKUP(A28,'Récapitulatif FEMMES'!A$13:H$43,2,FALSE)))</f>
        <v>0</v>
      </c>
      <c r="C28" s="8">
        <f>IF(ISNA((VLOOKUP(B28,'Récapitulatif FEMMES'!A$13:J$43,2,FALSE))),0,(VLOOKUP(B28,'Récapitulatif FEMMES'!A$13:J$43,2,FALSE)))</f>
        <v>0</v>
      </c>
      <c r="D28" s="8">
        <f>IF(ISNA((VLOOKUP(A28,'Récapitulatif FEMMES'!A$13:I$42,4,FALSE))),0,(VLOOKUP(A28,'Récapitulatif FEMMES'!A$13:I$42,4,FALSE)))</f>
        <v>0</v>
      </c>
      <c r="E28" s="8">
        <f>IF(ISNA((VLOOKUP(A28,'Récapitulatif FEMMES'!A$13:L$43,5,FALSE))),0,(VLOOKUP(A28,'Récapitulatif FEMMES'!A$13:L$43,5,FALSE)))</f>
        <v>0</v>
      </c>
      <c r="F28" s="8">
        <f>IF(ISNA((VLOOKUP(A28,'Récapitulatif FEMMES'!A$13:L$43,6,FALSE))),0,(VLOOKUP(A28,'Récapitulatif FEMMES'!A$13:L$43,6,FALSE)))</f>
        <v>0</v>
      </c>
      <c r="G28" s="8">
        <f>IF(ISNA((VLOOKUP(A28,'Récapitulatif FEMMES'!A$13:K$43,7,FALSE))),0,(VLOOKUP(A28,'Récapitulatif FEMMES'!A$13:K$43,7,FALSE)))</f>
        <v>0</v>
      </c>
      <c r="H28" s="8">
        <f>IF(ISNA((VLOOKUP(A28,'Récapitulatif FEMMES'!A$13:K$43,8,FALSE))),0,(VLOOKUP(A28,'Récapitulatif FEMMES'!A$13:K$43,8,FALSE)))</f>
        <v>0</v>
      </c>
      <c r="I28" s="40" t="s">
        <v>54</v>
      </c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</row>
    <row r="29" spans="1:21" ht="20.25" customHeight="1" x14ac:dyDescent="0.3">
      <c r="A29" s="7"/>
      <c r="B29" s="8">
        <f>IF(ISNA((VLOOKUP(A29,'Récapitulatif FEMMES'!A$13:H$43,2,FALSE))),0,(VLOOKUP(A29,'Récapitulatif FEMMES'!A$13:H$43,2,FALSE)))</f>
        <v>0</v>
      </c>
      <c r="C29" s="8">
        <f>IF(ISNA((VLOOKUP(B29,'Récapitulatif FEMMES'!A$13:J$43,2,FALSE))),0,(VLOOKUP(B29,'Récapitulatif FEMMES'!A$13:J$43,2,FALSE)))</f>
        <v>0</v>
      </c>
      <c r="D29" s="8">
        <f>IF(ISNA((VLOOKUP(A29,'Récapitulatif FEMMES'!A$13:I$42,4,FALSE))),0,(VLOOKUP(A29,'Récapitulatif FEMMES'!A$13:I$42,4,FALSE)))</f>
        <v>0</v>
      </c>
      <c r="E29" s="8">
        <f>IF(ISNA((VLOOKUP(A29,'Récapitulatif FEMMES'!A$13:L$43,5,FALSE))),0,(VLOOKUP(A29,'Récapitulatif FEMMES'!A$13:L$43,5,FALSE)))</f>
        <v>0</v>
      </c>
      <c r="F29" s="8">
        <f>IF(ISNA((VLOOKUP(A29,'Récapitulatif FEMMES'!A$13:L$43,6,FALSE))),0,(VLOOKUP(A29,'Récapitulatif FEMMES'!A$13:L$43,6,FALSE)))</f>
        <v>0</v>
      </c>
      <c r="G29" s="8">
        <f>IF(ISNA((VLOOKUP(A29,'Récapitulatif FEMMES'!A$13:K$43,7,FALSE))),0,(VLOOKUP(A29,'Récapitulatif FEMMES'!A$13:K$43,7,FALSE)))</f>
        <v>0</v>
      </c>
      <c r="H29" s="8">
        <f>IF(ISNA((VLOOKUP(A29,'Récapitulatif FEMMES'!A$13:K$43,8,FALSE))),0,(VLOOKUP(A29,'Récapitulatif FEMMES'!A$13:K$43,8,FALSE)))</f>
        <v>0</v>
      </c>
      <c r="I29" s="40" t="s">
        <v>54</v>
      </c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</row>
    <row r="30" spans="1:21" ht="20.25" customHeight="1" x14ac:dyDescent="0.3">
      <c r="A30" s="43"/>
      <c r="B30" s="61">
        <f>IF(ISNA((VLOOKUP(A30,'Récapitulatif FEMMES'!A$13:H$43,2,FALSE))),0,(VLOOKUP(A30,'Récapitulatif FEMMES'!A$13:H$43,2,FALSE)))</f>
        <v>0</v>
      </c>
      <c r="C30" s="61">
        <f>IF(ISNA((VLOOKUP(B30,'Récapitulatif FEMMES'!A$13:J$43,2,FALSE))),0,(VLOOKUP(B30,'Récapitulatif FEMMES'!A$13:J$43,2,FALSE)))</f>
        <v>0</v>
      </c>
      <c r="D30" s="61">
        <f>IF(ISNA((VLOOKUP(A30,'Récapitulatif FEMMES'!A$13:I$42,4,FALSE))),0,(VLOOKUP(A30,'Récapitulatif FEMMES'!A$13:I$42,4,FALSE)))</f>
        <v>0</v>
      </c>
      <c r="E30" s="61">
        <f>IF(ISNA((VLOOKUP(A30,'Récapitulatif FEMMES'!A$13:L$43,5,FALSE))),0,(VLOOKUP(A30,'Récapitulatif FEMMES'!A$13:L$43,5,FALSE)))</f>
        <v>0</v>
      </c>
      <c r="F30" s="61">
        <f>IF(ISNA((VLOOKUP(A30,'Récapitulatif FEMMES'!A$13:L$43,6,FALSE))),0,(VLOOKUP(A30,'Récapitulatif FEMMES'!A$13:L$43,6,FALSE)))</f>
        <v>0</v>
      </c>
      <c r="G30" s="61">
        <f>IF(ISNA((VLOOKUP(A30,'Récapitulatif FEMMES'!A$13:K$43,7,FALSE))),0,(VLOOKUP(A30,'Récapitulatif FEMMES'!A$13:K$43,7,FALSE)))</f>
        <v>0</v>
      </c>
      <c r="H30" s="61">
        <f>IF(ISNA((VLOOKUP(A30,'Récapitulatif FEMMES'!A$13:K$43,8,FALSE))),0,(VLOOKUP(A30,'Récapitulatif FEMMES'!A$13:K$43,8,FALSE)))</f>
        <v>0</v>
      </c>
      <c r="I30" s="41" t="s">
        <v>55</v>
      </c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</row>
    <row r="31" spans="1:21" s="32" customFormat="1" ht="22.5" customHeight="1" x14ac:dyDescent="0.3">
      <c r="A31" s="5"/>
      <c r="B31" s="6"/>
      <c r="C31" s="6"/>
      <c r="D31" s="6"/>
      <c r="E31" s="6"/>
      <c r="F31" s="6"/>
      <c r="G31" s="6"/>
      <c r="H31" s="6"/>
    </row>
    <row r="32" spans="1:21" ht="22.5" customHeight="1" x14ac:dyDescent="0.3">
      <c r="A32" s="90" t="s">
        <v>36</v>
      </c>
      <c r="B32" s="90"/>
      <c r="C32" s="90"/>
      <c r="D32" s="90"/>
      <c r="E32" s="90"/>
      <c r="F32" s="90"/>
      <c r="G32" s="90"/>
      <c r="H32" s="90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</row>
    <row r="33" spans="1:21" ht="32.25" customHeight="1" x14ac:dyDescent="0.3">
      <c r="A33" s="24" t="s">
        <v>2</v>
      </c>
      <c r="B33" s="24" t="s">
        <v>8</v>
      </c>
      <c r="C33" s="24" t="s">
        <v>3</v>
      </c>
      <c r="D33" s="24" t="str">
        <f>'Récapitulatif FEMMES'!D$12</f>
        <v>CATÉGORIE D'AGE</v>
      </c>
      <c r="E33" s="24" t="str">
        <f>'Récapitulatif FEMMES'!E$12</f>
        <v>CATEGORIE DE LICENCE</v>
      </c>
      <c r="F33" s="24" t="s">
        <v>0</v>
      </c>
      <c r="G33" s="24" t="s">
        <v>18</v>
      </c>
      <c r="H33" s="24" t="s">
        <v>1</v>
      </c>
      <c r="I33" s="24" t="s">
        <v>56</v>
      </c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</row>
    <row r="34" spans="1:21" ht="20.25" customHeight="1" x14ac:dyDescent="0.3">
      <c r="A34" s="7"/>
      <c r="B34" s="8">
        <f>IF(ISNA((VLOOKUP(A34,'Récapitulatif FEMMES'!A$13:H$43,2,FALSE))),0,(VLOOKUP(A34,'Récapitulatif FEMMES'!A$13:H$43,2,FALSE)))</f>
        <v>0</v>
      </c>
      <c r="C34" s="8">
        <f>IF(ISNA((VLOOKUP(B34,'Récapitulatif FEMMES'!A$13:J$43,2,FALSE))),0,(VLOOKUP(B34,'Récapitulatif FEMMES'!A$13:J$43,2,FALSE)))</f>
        <v>0</v>
      </c>
      <c r="D34" s="8">
        <f>IF(ISNA((VLOOKUP(A34,'Récapitulatif FEMMES'!A$13:I$42,4,FALSE))),0,(VLOOKUP(A34,'Récapitulatif FEMMES'!A$13:I$42,4,FALSE)))</f>
        <v>0</v>
      </c>
      <c r="E34" s="8">
        <f>IF(ISNA((VLOOKUP(A34,'Récapitulatif FEMMES'!A$13:L$43,5,FALSE))),0,(VLOOKUP(A34,'Récapitulatif FEMMES'!A$13:L$43,5,FALSE)))</f>
        <v>0</v>
      </c>
      <c r="F34" s="8">
        <f>IF(ISNA((VLOOKUP(A34,'Récapitulatif FEMMES'!A$13:L$43,6,FALSE))),0,(VLOOKUP(A34,'Récapitulatif FEMMES'!A$13:L$43,6,FALSE)))</f>
        <v>0</v>
      </c>
      <c r="G34" s="8">
        <f>IF(ISNA((VLOOKUP(A34,'Récapitulatif FEMMES'!A$13:K$43,7,FALSE))),0,(VLOOKUP(A34,'Récapitulatif FEMMES'!A$13:K$43,7,FALSE)))</f>
        <v>0</v>
      </c>
      <c r="H34" s="8">
        <f>IF(ISNA((VLOOKUP(A34,'Récapitulatif FEMMES'!A$13:K$43,8,FALSE))),0,(VLOOKUP(A34,'Récapitulatif FEMMES'!A$13:K$43,8,FALSE)))</f>
        <v>0</v>
      </c>
      <c r="I34" s="40" t="s">
        <v>54</v>
      </c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</row>
    <row r="35" spans="1:21" ht="20.25" customHeight="1" x14ac:dyDescent="0.3">
      <c r="A35" s="7"/>
      <c r="B35" s="8">
        <f>IF(ISNA((VLOOKUP(A35,'Récapitulatif FEMMES'!A$13:H$43,2,FALSE))),0,(VLOOKUP(A35,'Récapitulatif FEMMES'!A$13:H$43,2,FALSE)))</f>
        <v>0</v>
      </c>
      <c r="C35" s="8">
        <f>IF(ISNA((VLOOKUP(B35,'Récapitulatif FEMMES'!A$13:J$43,2,FALSE))),0,(VLOOKUP(B35,'Récapitulatif FEMMES'!A$13:J$43,2,FALSE)))</f>
        <v>0</v>
      </c>
      <c r="D35" s="8">
        <f>IF(ISNA((VLOOKUP(A35,'Récapitulatif FEMMES'!A$13:I$42,4,FALSE))),0,(VLOOKUP(A35,'Récapitulatif FEMMES'!A$13:I$42,4,FALSE)))</f>
        <v>0</v>
      </c>
      <c r="E35" s="8">
        <f>IF(ISNA((VLOOKUP(A35,'Récapitulatif FEMMES'!A$13:L$43,5,FALSE))),0,(VLOOKUP(A35,'Récapitulatif FEMMES'!A$13:L$43,5,FALSE)))</f>
        <v>0</v>
      </c>
      <c r="F35" s="8">
        <f>IF(ISNA((VLOOKUP(A35,'Récapitulatif FEMMES'!A$13:L$43,6,FALSE))),0,(VLOOKUP(A35,'Récapitulatif FEMMES'!A$13:L$43,6,FALSE)))</f>
        <v>0</v>
      </c>
      <c r="G35" s="8">
        <f>IF(ISNA((VLOOKUP(A35,'Récapitulatif FEMMES'!A$13:K$43,7,FALSE))),0,(VLOOKUP(A35,'Récapitulatif FEMMES'!A$13:K$43,7,FALSE)))</f>
        <v>0</v>
      </c>
      <c r="H35" s="8">
        <f>IF(ISNA((VLOOKUP(A35,'Récapitulatif FEMMES'!A$13:K$43,8,FALSE))),0,(VLOOKUP(A35,'Récapitulatif FEMMES'!A$13:K$43,8,FALSE)))</f>
        <v>0</v>
      </c>
      <c r="I35" s="40" t="s">
        <v>54</v>
      </c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</row>
    <row r="36" spans="1:21" ht="20.25" customHeight="1" x14ac:dyDescent="0.3">
      <c r="A36" s="43"/>
      <c r="B36" s="61">
        <f>IF(ISNA((VLOOKUP(A36,'Récapitulatif FEMMES'!A$13:H$43,2,FALSE))),0,(VLOOKUP(A36,'Récapitulatif FEMMES'!A$13:H$43,2,FALSE)))</f>
        <v>0</v>
      </c>
      <c r="C36" s="61">
        <f>IF(ISNA((VLOOKUP(B36,'Récapitulatif FEMMES'!A$13:J$43,2,FALSE))),0,(VLOOKUP(B36,'Récapitulatif FEMMES'!A$13:J$43,2,FALSE)))</f>
        <v>0</v>
      </c>
      <c r="D36" s="61">
        <f>IF(ISNA((VLOOKUP(A36,'Récapitulatif FEMMES'!A$13:I$42,4,FALSE))),0,(VLOOKUP(A36,'Récapitulatif FEMMES'!A$13:I$42,4,FALSE)))</f>
        <v>0</v>
      </c>
      <c r="E36" s="61">
        <f>IF(ISNA((VLOOKUP(A36,'Récapitulatif FEMMES'!A$13:L$43,5,FALSE))),0,(VLOOKUP(A36,'Récapitulatif FEMMES'!A$13:L$43,5,FALSE)))</f>
        <v>0</v>
      </c>
      <c r="F36" s="61">
        <f>IF(ISNA((VLOOKUP(A36,'Récapitulatif FEMMES'!A$13:L$43,6,FALSE))),0,(VLOOKUP(A36,'Récapitulatif FEMMES'!A$13:L$43,6,FALSE)))</f>
        <v>0</v>
      </c>
      <c r="G36" s="61">
        <f>IF(ISNA((VLOOKUP(A36,'Récapitulatif FEMMES'!A$13:K$43,7,FALSE))),0,(VLOOKUP(A36,'Récapitulatif FEMMES'!A$13:K$43,7,FALSE)))</f>
        <v>0</v>
      </c>
      <c r="H36" s="61">
        <f>IF(ISNA((VLOOKUP(A36,'Récapitulatif FEMMES'!A$13:K$43,8,FALSE))),0,(VLOOKUP(A36,'Récapitulatif FEMMES'!A$13:K$43,8,FALSE)))</f>
        <v>0</v>
      </c>
      <c r="I36" s="41" t="s">
        <v>55</v>
      </c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</row>
  </sheetData>
  <sheetProtection selectLockedCells="1"/>
  <mergeCells count="19">
    <mergeCell ref="A32:H32"/>
    <mergeCell ref="A8:B8"/>
    <mergeCell ref="A9:B9"/>
    <mergeCell ref="A11:H11"/>
    <mergeCell ref="A17:H17"/>
    <mergeCell ref="A23:B23"/>
    <mergeCell ref="A24:B24"/>
    <mergeCell ref="A26:H26"/>
    <mergeCell ref="C23:I23"/>
    <mergeCell ref="C24:I24"/>
    <mergeCell ref="C8:I8"/>
    <mergeCell ref="C9:I9"/>
    <mergeCell ref="A6:B6"/>
    <mergeCell ref="A1:H1"/>
    <mergeCell ref="A2:H2"/>
    <mergeCell ref="A3:H3"/>
    <mergeCell ref="A5:B5"/>
    <mergeCell ref="C5:I5"/>
    <mergeCell ref="C6:I6"/>
  </mergeCells>
  <dataValidations count="1">
    <dataValidation type="custom" allowBlank="1" showInputMessage="1" showErrorMessage="1" sqref="C9:C10 C5 C24" xr:uid="{00000000-0002-0000-0C00-000000000000}">
      <formula1>EXACT(C5,UPPER(C5))</formula1>
    </dataValidation>
  </dataValidations>
  <pageMargins left="0" right="0" top="0" bottom="0.39370078740157483" header="0" footer="0"/>
  <pageSetup paperSize="9" scale="76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357E8"/>
    <pageSetUpPr fitToPage="1"/>
  </sheetPr>
  <dimension ref="A1:U64"/>
  <sheetViews>
    <sheetView zoomScaleNormal="100" workbookViewId="0">
      <selection activeCell="A12" sqref="A12:A21"/>
    </sheetView>
  </sheetViews>
  <sheetFormatPr baseColWidth="10" defaultColWidth="11.44140625" defaultRowHeight="11.4" x14ac:dyDescent="0.3"/>
  <cols>
    <col min="1" max="1" width="3.6640625" style="11" customWidth="1"/>
    <col min="2" max="2" width="24.6640625" style="11" customWidth="1"/>
    <col min="3" max="3" width="5.6640625" style="11" customWidth="1"/>
    <col min="4" max="4" width="17.77734375" style="11" customWidth="1"/>
    <col min="5" max="5" width="18.77734375" style="11" customWidth="1"/>
    <col min="6" max="6" width="30.5546875" style="11" customWidth="1"/>
    <col min="7" max="7" width="16.88671875" style="11" customWidth="1"/>
    <col min="8" max="16384" width="11.44140625" style="11"/>
  </cols>
  <sheetData>
    <row r="1" spans="1:21" ht="25.5" customHeight="1" x14ac:dyDescent="0.3">
      <c r="A1" s="68" t="str">
        <f>'Récapitulatif HOMMES'!A1</f>
        <v>CHAMPIONNATS DE FRANCE</v>
      </c>
      <c r="B1" s="68"/>
      <c r="C1" s="68"/>
      <c r="D1" s="68"/>
      <c r="E1" s="68"/>
      <c r="F1" s="68"/>
      <c r="G1" s="68"/>
    </row>
    <row r="2" spans="1:21" s="27" customFormat="1" ht="25.5" customHeight="1" x14ac:dyDescent="0.65">
      <c r="A2" s="69" t="str">
        <f>'Récapitulatif HOMMES'!A2</f>
        <v>MASTERS PISTE 2020</v>
      </c>
      <c r="B2" s="69"/>
      <c r="C2" s="69"/>
      <c r="D2" s="69"/>
      <c r="E2" s="69"/>
      <c r="F2" s="69"/>
      <c r="G2" s="69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38"/>
      <c r="T2" s="38"/>
    </row>
    <row r="3" spans="1:21" ht="21" customHeight="1" x14ac:dyDescent="0.3">
      <c r="A3" s="71" t="str">
        <f>'Récapitulatif HOMMES'!A3</f>
        <v>Vélodrome du CREPS  - BOURGES (CENTRE-VAL DE LOIRE)</v>
      </c>
      <c r="B3" s="71"/>
      <c r="C3" s="71"/>
      <c r="D3" s="71"/>
      <c r="E3" s="71"/>
      <c r="F3" s="71"/>
      <c r="G3" s="71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29"/>
      <c r="T3" s="29"/>
    </row>
    <row r="4" spans="1:21" ht="22.5" customHeight="1" x14ac:dyDescent="0.3">
      <c r="A4" s="36"/>
      <c r="B4" s="36"/>
      <c r="C4" s="36"/>
      <c r="D4" s="36"/>
      <c r="E4" s="36"/>
      <c r="F4" s="36"/>
      <c r="G4" s="36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</row>
    <row r="5" spans="1:21" ht="20.25" customHeight="1" x14ac:dyDescent="0.3">
      <c r="A5" s="78" t="s">
        <v>21</v>
      </c>
      <c r="B5" s="78"/>
      <c r="C5" s="79">
        <f>'Récapitulatif FEMMES'!C8:I8</f>
        <v>0</v>
      </c>
      <c r="D5" s="79"/>
      <c r="E5" s="79"/>
      <c r="F5" s="79"/>
      <c r="G5" s="79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</row>
    <row r="6" spans="1:21" ht="20.25" customHeight="1" x14ac:dyDescent="0.3">
      <c r="A6" s="64" t="s">
        <v>7</v>
      </c>
      <c r="B6" s="64"/>
      <c r="C6" s="80" t="s">
        <v>59</v>
      </c>
      <c r="D6" s="80"/>
      <c r="E6" s="80"/>
      <c r="F6" s="80"/>
      <c r="G6" s="80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</row>
    <row r="7" spans="1:21" ht="11.25" customHeight="1" x14ac:dyDescent="0.3">
      <c r="A7" s="18"/>
      <c r="B7" s="18"/>
      <c r="C7" s="19"/>
      <c r="D7" s="19"/>
      <c r="E7" s="19"/>
      <c r="F7" s="19"/>
      <c r="G7" s="19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</row>
    <row r="8" spans="1:21" ht="20.25" customHeight="1" x14ac:dyDescent="0.3">
      <c r="A8" s="64" t="s">
        <v>23</v>
      </c>
      <c r="B8" s="64"/>
      <c r="C8" s="81" t="s">
        <v>41</v>
      </c>
      <c r="D8" s="81"/>
      <c r="E8" s="81"/>
      <c r="F8" s="81"/>
      <c r="G8" s="81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</row>
    <row r="9" spans="1:21" ht="20.25" customHeight="1" x14ac:dyDescent="0.3">
      <c r="A9" s="64" t="s">
        <v>13</v>
      </c>
      <c r="B9" s="64"/>
      <c r="C9" s="77">
        <f>COUNTA(A12:A21)</f>
        <v>0</v>
      </c>
      <c r="D9" s="77"/>
      <c r="E9" s="77"/>
      <c r="F9" s="77"/>
      <c r="G9" s="77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</row>
    <row r="10" spans="1:21" ht="22.5" customHeight="1" x14ac:dyDescent="0.3">
      <c r="A10" s="2"/>
      <c r="B10" s="2"/>
      <c r="C10" s="3"/>
      <c r="D10" s="3"/>
      <c r="E10" s="3"/>
      <c r="F10" s="36"/>
      <c r="G10" s="36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</row>
    <row r="11" spans="1:21" ht="32.25" customHeight="1" x14ac:dyDescent="0.3">
      <c r="A11" s="24" t="s">
        <v>2</v>
      </c>
      <c r="B11" s="24" t="s">
        <v>8</v>
      </c>
      <c r="C11" s="24" t="s">
        <v>3</v>
      </c>
      <c r="D11" s="24" t="str">
        <f>'Récapitulatif FEMMES'!D12</f>
        <v>CATÉGORIE D'AGE</v>
      </c>
      <c r="E11" s="24" t="str">
        <f>'Récapitulatif FEMMES'!E12</f>
        <v>CATEGORIE DE LICENCE</v>
      </c>
      <c r="F11" s="24" t="s">
        <v>0</v>
      </c>
      <c r="G11" s="24" t="s">
        <v>18</v>
      </c>
      <c r="H11" s="24" t="s">
        <v>1</v>
      </c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</row>
    <row r="12" spans="1:21" ht="20.25" customHeight="1" x14ac:dyDescent="0.3">
      <c r="A12" s="7"/>
      <c r="B12" s="8">
        <f>IF(ISNA((VLOOKUP(A12,'Récapitulatif FEMMES'!A$13:H$43,2,FALSE))),0,(VLOOKUP(A12,'Récapitulatif FEMMES'!A$13:H$43,2,FALSE)))</f>
        <v>0</v>
      </c>
      <c r="C12" s="8">
        <f>IF(ISNA((VLOOKUP(B12,'Récapitulatif FEMMES'!B$13:J$43,2,FALSE))),0,(VLOOKUP(B12,'Récapitulatif FEMMES'!B$13:J$43,2,FALSE)))</f>
        <v>0</v>
      </c>
      <c r="D12" s="8">
        <f>IF(ISNA((VLOOKUP(A12,'Récapitulatif FEMMES'!A$13:I$42,4,FALSE))),0,(VLOOKUP(A12,'Récapitulatif FEMMES'!A$13:I$42,4,FALSE)))</f>
        <v>0</v>
      </c>
      <c r="E12" s="8">
        <f>IF(ISNA((VLOOKUP(A12,'Récapitulatif FEMMES'!A$13:L$43,5,FALSE))),0,(VLOOKUP(A12,'Récapitulatif FEMMES'!A$13:L$43,5,FALSE)))</f>
        <v>0</v>
      </c>
      <c r="F12" s="8">
        <f>IF(ISNA((VLOOKUP(A12,'Récapitulatif FEMMES'!A$13:L$43,6,FALSE))),0,(VLOOKUP(A12,'Récapitulatif FEMMES'!A$13:L$43,6,FALSE)))</f>
        <v>0</v>
      </c>
      <c r="G12" s="8">
        <f>IF(ISNA((VLOOKUP(A12,'Récapitulatif FEMMES'!A$13:K$43,7,FALSE))),0,(VLOOKUP(A12,'Récapitulatif FEMMES'!A$13:K$43,7,FALSE)))</f>
        <v>0</v>
      </c>
      <c r="H12" s="8">
        <f>IF(ISNA((VLOOKUP(A12,'Récapitulatif FEMMES'!A$13:K$43,8,FALSE))),0,(VLOOKUP(A12,'Récapitulatif FEMMES'!A$13:K$43,8,FALSE)))</f>
        <v>0</v>
      </c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</row>
    <row r="13" spans="1:21" ht="20.25" customHeight="1" x14ac:dyDescent="0.3">
      <c r="A13" s="7"/>
      <c r="B13" s="8">
        <f>IF(ISNA((VLOOKUP(A13,'Récapitulatif FEMMES'!A$13:H$43,2,FALSE))),0,(VLOOKUP(A13,'Récapitulatif FEMMES'!A$13:H$43,2,FALSE)))</f>
        <v>0</v>
      </c>
      <c r="C13" s="8">
        <f>IF(ISNA((VLOOKUP(B13,'Récapitulatif FEMMES'!B$13:J$43,2,FALSE))),0,(VLOOKUP(B13,'Récapitulatif FEMMES'!B$13:J$43,2,FALSE)))</f>
        <v>0</v>
      </c>
      <c r="D13" s="8">
        <f>IF(ISNA((VLOOKUP(A13,'Récapitulatif FEMMES'!A$13:I$42,4,FALSE))),0,(VLOOKUP(A13,'Récapitulatif FEMMES'!A$13:I$42,4,FALSE)))</f>
        <v>0</v>
      </c>
      <c r="E13" s="8">
        <f>IF(ISNA((VLOOKUP(A13,'Récapitulatif FEMMES'!A$13:L$43,5,FALSE))),0,(VLOOKUP(A13,'Récapitulatif FEMMES'!A$13:L$43,5,FALSE)))</f>
        <v>0</v>
      </c>
      <c r="F13" s="8">
        <f>IF(ISNA((VLOOKUP(A13,'Récapitulatif FEMMES'!A$13:L$43,6,FALSE))),0,(VLOOKUP(A13,'Récapitulatif FEMMES'!A$13:L$43,6,FALSE)))</f>
        <v>0</v>
      </c>
      <c r="G13" s="8">
        <f>IF(ISNA((VLOOKUP(A13,'Récapitulatif FEMMES'!A$13:K$43,7,FALSE))),0,(VLOOKUP(A13,'Récapitulatif FEMMES'!A$13:K$43,7,FALSE)))</f>
        <v>0</v>
      </c>
      <c r="H13" s="8">
        <f>IF(ISNA((VLOOKUP(A13,'Récapitulatif FEMMES'!A$13:K$43,8,FALSE))),0,(VLOOKUP(A13,'Récapitulatif FEMMES'!A$13:K$43,8,FALSE)))</f>
        <v>0</v>
      </c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</row>
    <row r="14" spans="1:21" ht="20.25" customHeight="1" x14ac:dyDescent="0.3">
      <c r="A14" s="7"/>
      <c r="B14" s="8">
        <f>IF(ISNA((VLOOKUP(A14,'Récapitulatif FEMMES'!A$13:H$43,2,FALSE))),0,(VLOOKUP(A14,'Récapitulatif FEMMES'!A$13:H$43,2,FALSE)))</f>
        <v>0</v>
      </c>
      <c r="C14" s="8">
        <f>IF(ISNA((VLOOKUP(B14,'Récapitulatif FEMMES'!B$13:J$43,2,FALSE))),0,(VLOOKUP(B14,'Récapitulatif FEMMES'!B$13:J$43,2,FALSE)))</f>
        <v>0</v>
      </c>
      <c r="D14" s="8">
        <f>IF(ISNA((VLOOKUP(A14,'Récapitulatif FEMMES'!A$13:I$42,4,FALSE))),0,(VLOOKUP(A14,'Récapitulatif FEMMES'!A$13:I$42,4,FALSE)))</f>
        <v>0</v>
      </c>
      <c r="E14" s="8">
        <f>IF(ISNA((VLOOKUP(A14,'Récapitulatif FEMMES'!A$13:L$43,5,FALSE))),0,(VLOOKUP(A14,'Récapitulatif FEMMES'!A$13:L$43,5,FALSE)))</f>
        <v>0</v>
      </c>
      <c r="F14" s="8">
        <f>IF(ISNA((VLOOKUP(A14,'Récapitulatif FEMMES'!A$13:L$43,6,FALSE))),0,(VLOOKUP(A14,'Récapitulatif FEMMES'!A$13:L$43,6,FALSE)))</f>
        <v>0</v>
      </c>
      <c r="G14" s="8">
        <f>IF(ISNA((VLOOKUP(A14,'Récapitulatif FEMMES'!A$13:K$43,7,FALSE))),0,(VLOOKUP(A14,'Récapitulatif FEMMES'!A$13:K$43,7,FALSE)))</f>
        <v>0</v>
      </c>
      <c r="H14" s="8">
        <f>IF(ISNA((VLOOKUP(A14,'Récapitulatif FEMMES'!A$13:K$43,8,FALSE))),0,(VLOOKUP(A14,'Récapitulatif FEMMES'!A$13:K$43,8,FALSE)))</f>
        <v>0</v>
      </c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</row>
    <row r="15" spans="1:21" ht="20.25" customHeight="1" x14ac:dyDescent="0.3">
      <c r="A15" s="7"/>
      <c r="B15" s="8">
        <f>IF(ISNA((VLOOKUP(A15,'Récapitulatif FEMMES'!A$13:H$43,2,FALSE))),0,(VLOOKUP(A15,'Récapitulatif FEMMES'!A$13:H$43,2,FALSE)))</f>
        <v>0</v>
      </c>
      <c r="C15" s="8">
        <f>IF(ISNA((VLOOKUP(B15,'Récapitulatif FEMMES'!B$13:J$43,2,FALSE))),0,(VLOOKUP(B15,'Récapitulatif FEMMES'!B$13:J$43,2,FALSE)))</f>
        <v>0</v>
      </c>
      <c r="D15" s="8">
        <f>IF(ISNA((VLOOKUP(A15,'Récapitulatif FEMMES'!A$13:I$42,4,FALSE))),0,(VLOOKUP(A15,'Récapitulatif FEMMES'!A$13:I$42,4,FALSE)))</f>
        <v>0</v>
      </c>
      <c r="E15" s="8">
        <f>IF(ISNA((VLOOKUP(A15,'Récapitulatif FEMMES'!A$13:L$43,5,FALSE))),0,(VLOOKUP(A15,'Récapitulatif FEMMES'!A$13:L$43,5,FALSE)))</f>
        <v>0</v>
      </c>
      <c r="F15" s="8">
        <f>IF(ISNA((VLOOKUP(A15,'Récapitulatif FEMMES'!A$13:L$43,6,FALSE))),0,(VLOOKUP(A15,'Récapitulatif FEMMES'!A$13:L$43,6,FALSE)))</f>
        <v>0</v>
      </c>
      <c r="G15" s="8">
        <f>IF(ISNA((VLOOKUP(A15,'Récapitulatif FEMMES'!A$13:K$43,7,FALSE))),0,(VLOOKUP(A15,'Récapitulatif FEMMES'!A$13:K$43,7,FALSE)))</f>
        <v>0</v>
      </c>
      <c r="H15" s="8">
        <f>IF(ISNA((VLOOKUP(A15,'Récapitulatif FEMMES'!A$13:K$43,8,FALSE))),0,(VLOOKUP(A15,'Récapitulatif FEMMES'!A$13:K$43,8,FALSE)))</f>
        <v>0</v>
      </c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</row>
    <row r="16" spans="1:21" ht="20.25" customHeight="1" x14ac:dyDescent="0.3">
      <c r="A16" s="7"/>
      <c r="B16" s="8">
        <f>IF(ISNA((VLOOKUP(A16,'Récapitulatif FEMMES'!A$13:H$43,2,FALSE))),0,(VLOOKUP(A16,'Récapitulatif FEMMES'!A$13:H$43,2,FALSE)))</f>
        <v>0</v>
      </c>
      <c r="C16" s="8">
        <f>IF(ISNA((VLOOKUP(B16,'Récapitulatif FEMMES'!B$13:J$43,2,FALSE))),0,(VLOOKUP(B16,'Récapitulatif FEMMES'!B$13:J$43,2,FALSE)))</f>
        <v>0</v>
      </c>
      <c r="D16" s="8">
        <f>IF(ISNA((VLOOKUP(A16,'Récapitulatif FEMMES'!A$13:I$42,4,FALSE))),0,(VLOOKUP(A16,'Récapitulatif FEMMES'!A$13:I$42,4,FALSE)))</f>
        <v>0</v>
      </c>
      <c r="E16" s="8">
        <f>IF(ISNA((VLOOKUP(A16,'Récapitulatif FEMMES'!A$13:L$43,5,FALSE))),0,(VLOOKUP(A16,'Récapitulatif FEMMES'!A$13:L$43,5,FALSE)))</f>
        <v>0</v>
      </c>
      <c r="F16" s="8">
        <f>IF(ISNA((VLOOKUP(A16,'Récapitulatif FEMMES'!A$13:L$43,6,FALSE))),0,(VLOOKUP(A16,'Récapitulatif FEMMES'!A$13:L$43,6,FALSE)))</f>
        <v>0</v>
      </c>
      <c r="G16" s="8">
        <f>IF(ISNA((VLOOKUP(A16,'Récapitulatif FEMMES'!A$13:K$43,7,FALSE))),0,(VLOOKUP(A16,'Récapitulatif FEMMES'!A$13:K$43,7,FALSE)))</f>
        <v>0</v>
      </c>
      <c r="H16" s="8">
        <f>IF(ISNA((VLOOKUP(A16,'Récapitulatif FEMMES'!A$13:K$43,8,FALSE))),0,(VLOOKUP(A16,'Récapitulatif FEMMES'!A$13:K$43,8,FALSE)))</f>
        <v>0</v>
      </c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</row>
    <row r="17" spans="1:21" ht="20.25" customHeight="1" x14ac:dyDescent="0.3">
      <c r="A17" s="7"/>
      <c r="B17" s="8">
        <f>IF(ISNA((VLOOKUP(A17,'Récapitulatif FEMMES'!A$13:H$43,2,FALSE))),0,(VLOOKUP(A17,'Récapitulatif FEMMES'!A$13:H$43,2,FALSE)))</f>
        <v>0</v>
      </c>
      <c r="C17" s="8">
        <f>IF(ISNA((VLOOKUP(B17,'Récapitulatif FEMMES'!B$13:J$43,2,FALSE))),0,(VLOOKUP(B17,'Récapitulatif FEMMES'!B$13:J$43,2,FALSE)))</f>
        <v>0</v>
      </c>
      <c r="D17" s="8">
        <f>IF(ISNA((VLOOKUP(A17,'Récapitulatif FEMMES'!A$13:I$42,4,FALSE))),0,(VLOOKUP(A17,'Récapitulatif FEMMES'!A$13:I$42,4,FALSE)))</f>
        <v>0</v>
      </c>
      <c r="E17" s="8">
        <f>IF(ISNA((VLOOKUP(A17,'Récapitulatif FEMMES'!A$13:L$43,5,FALSE))),0,(VLOOKUP(A17,'Récapitulatif FEMMES'!A$13:L$43,5,FALSE)))</f>
        <v>0</v>
      </c>
      <c r="F17" s="8">
        <f>IF(ISNA((VLOOKUP(A17,'Récapitulatif FEMMES'!A$13:L$43,6,FALSE))),0,(VLOOKUP(A17,'Récapitulatif FEMMES'!A$13:L$43,6,FALSE)))</f>
        <v>0</v>
      </c>
      <c r="G17" s="8">
        <f>IF(ISNA((VLOOKUP(A17,'Récapitulatif FEMMES'!A$13:K$43,7,FALSE))),0,(VLOOKUP(A17,'Récapitulatif FEMMES'!A$13:K$43,7,FALSE)))</f>
        <v>0</v>
      </c>
      <c r="H17" s="8">
        <f>IF(ISNA((VLOOKUP(A17,'Récapitulatif FEMMES'!A$13:K$43,8,FALSE))),0,(VLOOKUP(A17,'Récapitulatif FEMMES'!A$13:K$43,8,FALSE)))</f>
        <v>0</v>
      </c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</row>
    <row r="18" spans="1:21" ht="20.25" customHeight="1" x14ac:dyDescent="0.3">
      <c r="A18" s="7"/>
      <c r="B18" s="8">
        <f>IF(ISNA((VLOOKUP(A18,'Récapitulatif FEMMES'!A$13:H$43,2,FALSE))),0,(VLOOKUP(A18,'Récapitulatif FEMMES'!A$13:H$43,2,FALSE)))</f>
        <v>0</v>
      </c>
      <c r="C18" s="8">
        <f>IF(ISNA((VLOOKUP(B18,'Récapitulatif FEMMES'!B$13:J$43,2,FALSE))),0,(VLOOKUP(B18,'Récapitulatif FEMMES'!B$13:J$43,2,FALSE)))</f>
        <v>0</v>
      </c>
      <c r="D18" s="8">
        <f>IF(ISNA((VLOOKUP(A18,'Récapitulatif FEMMES'!A$13:I$42,4,FALSE))),0,(VLOOKUP(A18,'Récapitulatif FEMMES'!A$13:I$42,4,FALSE)))</f>
        <v>0</v>
      </c>
      <c r="E18" s="8">
        <f>IF(ISNA((VLOOKUP(A18,'Récapitulatif FEMMES'!A$13:L$43,5,FALSE))),0,(VLOOKUP(A18,'Récapitulatif FEMMES'!A$13:L$43,5,FALSE)))</f>
        <v>0</v>
      </c>
      <c r="F18" s="8">
        <f>IF(ISNA((VLOOKUP(A18,'Récapitulatif FEMMES'!A$13:L$43,6,FALSE))),0,(VLOOKUP(A18,'Récapitulatif FEMMES'!A$13:L$43,6,FALSE)))</f>
        <v>0</v>
      </c>
      <c r="G18" s="8">
        <f>IF(ISNA((VLOOKUP(A18,'Récapitulatif FEMMES'!A$13:K$43,7,FALSE))),0,(VLOOKUP(A18,'Récapitulatif FEMMES'!A$13:K$43,7,FALSE)))</f>
        <v>0</v>
      </c>
      <c r="H18" s="8">
        <f>IF(ISNA((VLOOKUP(A18,'Récapitulatif FEMMES'!A$13:K$43,8,FALSE))),0,(VLOOKUP(A18,'Récapitulatif FEMMES'!A$13:K$43,8,FALSE)))</f>
        <v>0</v>
      </c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</row>
    <row r="19" spans="1:21" ht="20.25" customHeight="1" x14ac:dyDescent="0.3">
      <c r="A19" s="7"/>
      <c r="B19" s="8">
        <f>IF(ISNA((VLOOKUP(A19,'Récapitulatif FEMMES'!A$13:H$43,2,FALSE))),0,(VLOOKUP(A19,'Récapitulatif FEMMES'!A$13:H$43,2,FALSE)))</f>
        <v>0</v>
      </c>
      <c r="C19" s="8">
        <f>IF(ISNA((VLOOKUP(B19,'Récapitulatif FEMMES'!B$13:J$43,2,FALSE))),0,(VLOOKUP(B19,'Récapitulatif FEMMES'!B$13:J$43,2,FALSE)))</f>
        <v>0</v>
      </c>
      <c r="D19" s="8">
        <f>IF(ISNA((VLOOKUP(A19,'Récapitulatif FEMMES'!A$13:I$42,4,FALSE))),0,(VLOOKUP(A19,'Récapitulatif FEMMES'!A$13:I$42,4,FALSE)))</f>
        <v>0</v>
      </c>
      <c r="E19" s="8">
        <f>IF(ISNA((VLOOKUP(A19,'Récapitulatif FEMMES'!A$13:L$43,5,FALSE))),0,(VLOOKUP(A19,'Récapitulatif FEMMES'!A$13:L$43,5,FALSE)))</f>
        <v>0</v>
      </c>
      <c r="F19" s="8">
        <f>IF(ISNA((VLOOKUP(A19,'Récapitulatif FEMMES'!A$13:L$43,6,FALSE))),0,(VLOOKUP(A19,'Récapitulatif FEMMES'!A$13:L$43,6,FALSE)))</f>
        <v>0</v>
      </c>
      <c r="G19" s="8">
        <f>IF(ISNA((VLOOKUP(A19,'Récapitulatif FEMMES'!A$13:K$43,7,FALSE))),0,(VLOOKUP(A19,'Récapitulatif FEMMES'!A$13:K$43,7,FALSE)))</f>
        <v>0</v>
      </c>
      <c r="H19" s="8">
        <f>IF(ISNA((VLOOKUP(A19,'Récapitulatif FEMMES'!A$13:K$43,8,FALSE))),0,(VLOOKUP(A19,'Récapitulatif FEMMES'!A$13:K$43,8,FALSE)))</f>
        <v>0</v>
      </c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</row>
    <row r="20" spans="1:21" ht="20.25" customHeight="1" x14ac:dyDescent="0.3">
      <c r="A20" s="7"/>
      <c r="B20" s="8">
        <f>IF(ISNA((VLOOKUP(A20,'Récapitulatif FEMMES'!A$13:H$43,2,FALSE))),0,(VLOOKUP(A20,'Récapitulatif FEMMES'!A$13:H$43,2,FALSE)))</f>
        <v>0</v>
      </c>
      <c r="C20" s="8">
        <f>IF(ISNA((VLOOKUP(B20,'Récapitulatif FEMMES'!B$13:J$43,2,FALSE))),0,(VLOOKUP(B20,'Récapitulatif FEMMES'!B$13:J$43,2,FALSE)))</f>
        <v>0</v>
      </c>
      <c r="D20" s="8">
        <f>IF(ISNA((VLOOKUP(A20,'Récapitulatif FEMMES'!A$13:I$42,4,FALSE))),0,(VLOOKUP(A20,'Récapitulatif FEMMES'!A$13:I$42,4,FALSE)))</f>
        <v>0</v>
      </c>
      <c r="E20" s="8">
        <f>IF(ISNA((VLOOKUP(A20,'Récapitulatif FEMMES'!A$13:L$43,5,FALSE))),0,(VLOOKUP(A20,'Récapitulatif FEMMES'!A$13:L$43,5,FALSE)))</f>
        <v>0</v>
      </c>
      <c r="F20" s="8">
        <f>IF(ISNA((VLOOKUP(A20,'Récapitulatif FEMMES'!A$13:L$43,6,FALSE))),0,(VLOOKUP(A20,'Récapitulatif FEMMES'!A$13:L$43,6,FALSE)))</f>
        <v>0</v>
      </c>
      <c r="G20" s="8">
        <f>IF(ISNA((VLOOKUP(A20,'Récapitulatif FEMMES'!A$13:K$43,7,FALSE))),0,(VLOOKUP(A20,'Récapitulatif FEMMES'!A$13:K$43,7,FALSE)))</f>
        <v>0</v>
      </c>
      <c r="H20" s="8">
        <f>IF(ISNA((VLOOKUP(A20,'Récapitulatif FEMMES'!A$13:K$43,8,FALSE))),0,(VLOOKUP(A20,'Récapitulatif FEMMES'!A$13:K$43,8,FALSE)))</f>
        <v>0</v>
      </c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</row>
    <row r="21" spans="1:21" ht="20.25" customHeight="1" x14ac:dyDescent="0.3">
      <c r="A21" s="7"/>
      <c r="B21" s="8">
        <f>IF(ISNA((VLOOKUP(A21,'Récapitulatif FEMMES'!A$13:H$43,2,FALSE))),0,(VLOOKUP(A21,'Récapitulatif FEMMES'!A$13:H$43,2,FALSE)))</f>
        <v>0</v>
      </c>
      <c r="C21" s="8">
        <f>IF(ISNA((VLOOKUP(B21,'Récapitulatif FEMMES'!B$13:J$43,2,FALSE))),0,(VLOOKUP(B21,'Récapitulatif FEMMES'!B$13:J$43,2,FALSE)))</f>
        <v>0</v>
      </c>
      <c r="D21" s="8">
        <f>IF(ISNA((VLOOKUP(A21,'Récapitulatif FEMMES'!A$13:I$42,4,FALSE))),0,(VLOOKUP(A21,'Récapitulatif FEMMES'!A$13:I$42,4,FALSE)))</f>
        <v>0</v>
      </c>
      <c r="E21" s="8">
        <f>IF(ISNA((VLOOKUP(A21,'Récapitulatif FEMMES'!A$13:L$43,5,FALSE))),0,(VLOOKUP(A21,'Récapitulatif FEMMES'!A$13:L$43,5,FALSE)))</f>
        <v>0</v>
      </c>
      <c r="F21" s="8">
        <f>IF(ISNA((VLOOKUP(A21,'Récapitulatif FEMMES'!A$13:L$43,6,FALSE))),0,(VLOOKUP(A21,'Récapitulatif FEMMES'!A$13:L$43,6,FALSE)))</f>
        <v>0</v>
      </c>
      <c r="G21" s="8">
        <f>IF(ISNA((VLOOKUP(A21,'Récapitulatif FEMMES'!A$13:K$43,7,FALSE))),0,(VLOOKUP(A21,'Récapitulatif FEMMES'!A$13:K$43,7,FALSE)))</f>
        <v>0</v>
      </c>
      <c r="H21" s="8">
        <f>IF(ISNA((VLOOKUP(A21,'Récapitulatif FEMMES'!A$13:K$43,8,FALSE))),0,(VLOOKUP(A21,'Récapitulatif FEMMES'!A$13:K$43,8,FALSE)))</f>
        <v>0</v>
      </c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</row>
    <row r="22" spans="1:21" s="32" customFormat="1" ht="22.5" customHeight="1" x14ac:dyDescent="0.3">
      <c r="A22" s="5"/>
      <c r="B22" s="6"/>
      <c r="C22" s="6"/>
      <c r="D22" s="6"/>
      <c r="E22" s="6"/>
      <c r="F22" s="6"/>
      <c r="G22" s="6"/>
    </row>
    <row r="23" spans="1:21" ht="18" customHeight="1" x14ac:dyDescent="0.3"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</row>
    <row r="24" spans="1:21" ht="18" customHeight="1" x14ac:dyDescent="0.3"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</row>
    <row r="25" spans="1:21" ht="18" customHeight="1" x14ac:dyDescent="0.3"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</row>
    <row r="26" spans="1:21" ht="18" customHeight="1" x14ac:dyDescent="0.3"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</row>
    <row r="27" spans="1:21" ht="18" customHeight="1" x14ac:dyDescent="0.3"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</row>
    <row r="28" spans="1:21" ht="18" customHeight="1" x14ac:dyDescent="0.3"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</row>
    <row r="29" spans="1:21" ht="18" customHeight="1" x14ac:dyDescent="0.3"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</row>
    <row r="30" spans="1:21" ht="18" customHeight="1" x14ac:dyDescent="0.3"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</row>
    <row r="31" spans="1:21" ht="18" customHeight="1" x14ac:dyDescent="0.3"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</row>
    <row r="32" spans="1:21" ht="18" customHeight="1" x14ac:dyDescent="0.3"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</row>
    <row r="33" spans="8:20" ht="18" customHeight="1" x14ac:dyDescent="0.3"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</row>
    <row r="34" spans="8:20" ht="18" customHeight="1" x14ac:dyDescent="0.3"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</row>
    <row r="35" spans="8:20" ht="18" customHeight="1" x14ac:dyDescent="0.3"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</row>
    <row r="36" spans="8:20" ht="18" customHeight="1" x14ac:dyDescent="0.3"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</row>
    <row r="37" spans="8:20" ht="18" customHeight="1" x14ac:dyDescent="0.3"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</row>
    <row r="38" spans="8:20" ht="18" customHeight="1" x14ac:dyDescent="0.3"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</row>
    <row r="39" spans="8:20" ht="18" customHeight="1" x14ac:dyDescent="0.3"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</row>
    <row r="40" spans="8:20" ht="18" customHeight="1" x14ac:dyDescent="0.3"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</row>
    <row r="41" spans="8:20" ht="18" customHeight="1" x14ac:dyDescent="0.3"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</row>
    <row r="42" spans="8:20" ht="18" customHeight="1" x14ac:dyDescent="0.3"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</row>
    <row r="43" spans="8:20" ht="18" customHeight="1" x14ac:dyDescent="0.3"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</row>
    <row r="44" spans="8:20" ht="18" customHeight="1" x14ac:dyDescent="0.3"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</row>
    <row r="45" spans="8:20" ht="18" customHeight="1" x14ac:dyDescent="0.3"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</row>
    <row r="46" spans="8:20" ht="18" customHeight="1" x14ac:dyDescent="0.3"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</row>
    <row r="47" spans="8:20" ht="18" customHeight="1" x14ac:dyDescent="0.3"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</row>
    <row r="48" spans="8:20" ht="18" customHeight="1" x14ac:dyDescent="0.3"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</row>
    <row r="49" spans="8:20" ht="18" customHeight="1" x14ac:dyDescent="0.3"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</row>
    <row r="50" spans="8:20" ht="18" customHeight="1" x14ac:dyDescent="0.3"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</row>
    <row r="51" spans="8:20" ht="18" customHeight="1" x14ac:dyDescent="0.3"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</row>
    <row r="52" spans="8:20" ht="18" customHeight="1" x14ac:dyDescent="0.3"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32"/>
    </row>
    <row r="53" spans="8:20" ht="18" customHeight="1" x14ac:dyDescent="0.3"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</row>
    <row r="54" spans="8:20" ht="18" customHeight="1" x14ac:dyDescent="0.3"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</row>
    <row r="55" spans="8:20" ht="18" customHeight="1" x14ac:dyDescent="0.3">
      <c r="H55" s="32"/>
      <c r="I55" s="32"/>
      <c r="J55" s="32"/>
      <c r="K55" s="32"/>
      <c r="L55" s="32"/>
      <c r="M55" s="32"/>
      <c r="N55" s="32"/>
      <c r="O55" s="32"/>
      <c r="P55" s="32"/>
      <c r="Q55" s="32"/>
      <c r="R55" s="32"/>
      <c r="S55" s="32"/>
      <c r="T55" s="32"/>
    </row>
    <row r="56" spans="8:20" ht="18" customHeight="1" x14ac:dyDescent="0.3">
      <c r="H56" s="32"/>
      <c r="I56" s="32"/>
      <c r="J56" s="32"/>
      <c r="K56" s="32"/>
      <c r="L56" s="32"/>
      <c r="M56" s="32"/>
      <c r="N56" s="32"/>
      <c r="O56" s="32"/>
      <c r="P56" s="32"/>
      <c r="Q56" s="32"/>
      <c r="R56" s="32"/>
      <c r="S56" s="32"/>
      <c r="T56" s="32"/>
    </row>
    <row r="57" spans="8:20" ht="18" customHeight="1" x14ac:dyDescent="0.3">
      <c r="H57" s="32"/>
      <c r="I57" s="32"/>
      <c r="J57" s="32"/>
      <c r="K57" s="32"/>
      <c r="L57" s="32"/>
      <c r="M57" s="32"/>
      <c r="N57" s="32"/>
      <c r="O57" s="32"/>
      <c r="P57" s="32"/>
      <c r="Q57" s="32"/>
      <c r="R57" s="32"/>
      <c r="S57" s="32"/>
      <c r="T57" s="32"/>
    </row>
    <row r="58" spans="8:20" ht="18" customHeight="1" x14ac:dyDescent="0.3">
      <c r="H58" s="32"/>
      <c r="I58" s="32"/>
      <c r="J58" s="32"/>
      <c r="K58" s="32"/>
      <c r="L58" s="32"/>
      <c r="M58" s="32"/>
      <c r="N58" s="32"/>
      <c r="O58" s="32"/>
      <c r="P58" s="32"/>
      <c r="Q58" s="32"/>
      <c r="R58" s="32"/>
      <c r="S58" s="32"/>
      <c r="T58" s="32"/>
    </row>
    <row r="59" spans="8:20" ht="18" customHeight="1" x14ac:dyDescent="0.3">
      <c r="H59" s="32"/>
      <c r="I59" s="32"/>
      <c r="J59" s="32"/>
      <c r="K59" s="32"/>
      <c r="L59" s="32"/>
      <c r="M59" s="32"/>
      <c r="N59" s="32"/>
      <c r="O59" s="32"/>
      <c r="P59" s="32"/>
      <c r="Q59" s="32"/>
      <c r="R59" s="32"/>
      <c r="S59" s="32"/>
      <c r="T59" s="32"/>
    </row>
    <row r="60" spans="8:20" ht="18" customHeight="1" x14ac:dyDescent="0.3"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</row>
    <row r="61" spans="8:20" ht="18" customHeight="1" x14ac:dyDescent="0.3"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</row>
    <row r="62" spans="8:20" ht="18" customHeight="1" x14ac:dyDescent="0.3"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32"/>
      <c r="S62" s="32"/>
      <c r="T62" s="32"/>
    </row>
    <row r="63" spans="8:20" ht="18" customHeight="1" x14ac:dyDescent="0.3">
      <c r="H63" s="32"/>
      <c r="I63" s="32"/>
      <c r="J63" s="32"/>
      <c r="K63" s="32"/>
      <c r="L63" s="32"/>
      <c r="M63" s="32"/>
      <c r="N63" s="32"/>
      <c r="O63" s="32"/>
      <c r="P63" s="32"/>
      <c r="Q63" s="32"/>
      <c r="R63" s="32"/>
      <c r="S63" s="32"/>
      <c r="T63" s="32"/>
    </row>
    <row r="64" spans="8:20" x14ac:dyDescent="0.3">
      <c r="H64" s="32"/>
      <c r="I64" s="32"/>
      <c r="J64" s="32"/>
      <c r="K64" s="32"/>
      <c r="L64" s="32"/>
      <c r="M64" s="32"/>
      <c r="N64" s="32"/>
      <c r="O64" s="32"/>
      <c r="P64" s="32"/>
      <c r="Q64" s="32"/>
      <c r="R64" s="32"/>
      <c r="S64" s="32"/>
      <c r="T64" s="32"/>
    </row>
  </sheetData>
  <sheetProtection selectLockedCells="1"/>
  <mergeCells count="11">
    <mergeCell ref="A8:B8"/>
    <mergeCell ref="C8:G8"/>
    <mergeCell ref="A9:B9"/>
    <mergeCell ref="C9:G9"/>
    <mergeCell ref="A1:G1"/>
    <mergeCell ref="A2:G2"/>
    <mergeCell ref="A3:G3"/>
    <mergeCell ref="A5:B5"/>
    <mergeCell ref="C5:G5"/>
    <mergeCell ref="A6:B6"/>
    <mergeCell ref="C6:G6"/>
  </mergeCells>
  <dataValidations count="1">
    <dataValidation type="custom" allowBlank="1" showInputMessage="1" showErrorMessage="1" sqref="C9:C10 C5" xr:uid="{00000000-0002-0000-0D00-000000000000}">
      <formula1>EXACT(C5,UPPER(C5))</formula1>
    </dataValidation>
  </dataValidations>
  <pageMargins left="0" right="0" top="0" bottom="0.39370078740157483" header="0" footer="0"/>
  <pageSetup paperSize="9" scale="76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F357E8"/>
    <pageSetUpPr fitToPage="1"/>
  </sheetPr>
  <dimension ref="A1:U29"/>
  <sheetViews>
    <sheetView zoomScaleNormal="100" workbookViewId="0">
      <selection activeCell="A12" sqref="A12:A21"/>
    </sheetView>
  </sheetViews>
  <sheetFormatPr baseColWidth="10" defaultColWidth="11.44140625" defaultRowHeight="11.4" x14ac:dyDescent="0.3"/>
  <cols>
    <col min="1" max="1" width="3.6640625" style="11" customWidth="1"/>
    <col min="2" max="2" width="24.6640625" style="11" customWidth="1"/>
    <col min="3" max="3" width="5.6640625" style="11" customWidth="1"/>
    <col min="4" max="4" width="17.77734375" style="11" customWidth="1"/>
    <col min="5" max="5" width="17.5546875" style="11" customWidth="1"/>
    <col min="6" max="6" width="28.21875" style="11" customWidth="1"/>
    <col min="7" max="7" width="16.88671875" style="11" customWidth="1"/>
    <col min="8" max="16384" width="11.44140625" style="11"/>
  </cols>
  <sheetData>
    <row r="1" spans="1:21" ht="25.5" customHeight="1" x14ac:dyDescent="0.3">
      <c r="A1" s="68" t="str">
        <f>'Récapitulatif HOMMES'!A1</f>
        <v>CHAMPIONNATS DE FRANCE</v>
      </c>
      <c r="B1" s="68"/>
      <c r="C1" s="68"/>
      <c r="D1" s="68"/>
      <c r="E1" s="68"/>
      <c r="F1" s="68"/>
      <c r="G1" s="68"/>
    </row>
    <row r="2" spans="1:21" s="27" customFormat="1" ht="25.5" customHeight="1" x14ac:dyDescent="0.65">
      <c r="A2" s="69" t="str">
        <f>'Récapitulatif HOMMES'!A2</f>
        <v>MASTERS PISTE 2020</v>
      </c>
      <c r="B2" s="69"/>
      <c r="C2" s="69"/>
      <c r="D2" s="69"/>
      <c r="E2" s="69"/>
      <c r="F2" s="69"/>
      <c r="G2" s="69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3"/>
      <c r="T2" s="23"/>
    </row>
    <row r="3" spans="1:21" ht="21" customHeight="1" x14ac:dyDescent="0.3">
      <c r="A3" s="71" t="str">
        <f>'Récapitulatif HOMMES'!A3</f>
        <v>Vélodrome du CREPS  - BOURGES (CENTRE-VAL DE LOIRE)</v>
      </c>
      <c r="B3" s="71"/>
      <c r="C3" s="71"/>
      <c r="D3" s="71"/>
      <c r="E3" s="71"/>
      <c r="F3" s="71"/>
      <c r="G3" s="71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29"/>
      <c r="T3" s="29"/>
    </row>
    <row r="4" spans="1:21" ht="22.5" customHeight="1" x14ac:dyDescent="0.3">
      <c r="A4" s="22"/>
      <c r="B4" s="22"/>
      <c r="C4" s="22"/>
      <c r="D4" s="22"/>
      <c r="E4" s="22"/>
      <c r="F4" s="22"/>
      <c r="G4" s="2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</row>
    <row r="5" spans="1:21" ht="20.25" customHeight="1" x14ac:dyDescent="0.3">
      <c r="A5" s="78" t="s">
        <v>21</v>
      </c>
      <c r="B5" s="78"/>
      <c r="C5" s="79">
        <f>'Récapitulatif FEMMES'!C8:I8</f>
        <v>0</v>
      </c>
      <c r="D5" s="79"/>
      <c r="E5" s="79"/>
      <c r="F5" s="79"/>
      <c r="G5" s="79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</row>
    <row r="6" spans="1:21" ht="20.25" customHeight="1" x14ac:dyDescent="0.3">
      <c r="A6" s="64" t="s">
        <v>7</v>
      </c>
      <c r="B6" s="64"/>
      <c r="C6" s="80" t="s">
        <v>60</v>
      </c>
      <c r="D6" s="80"/>
      <c r="E6" s="80"/>
      <c r="F6" s="80"/>
      <c r="G6" s="80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</row>
    <row r="7" spans="1:21" ht="11.25" customHeight="1" x14ac:dyDescent="0.3">
      <c r="A7" s="18"/>
      <c r="B7" s="18"/>
      <c r="C7" s="19"/>
      <c r="D7" s="19"/>
      <c r="E7" s="19"/>
      <c r="F7" s="19"/>
      <c r="G7" s="19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</row>
    <row r="8" spans="1:21" ht="20.25" customHeight="1" x14ac:dyDescent="0.3">
      <c r="A8" s="64" t="s">
        <v>23</v>
      </c>
      <c r="B8" s="64"/>
      <c r="C8" s="81" t="s">
        <v>41</v>
      </c>
      <c r="D8" s="81"/>
      <c r="E8" s="81"/>
      <c r="F8" s="81"/>
      <c r="G8" s="81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</row>
    <row r="9" spans="1:21" ht="20.25" customHeight="1" x14ac:dyDescent="0.3">
      <c r="A9" s="64" t="s">
        <v>13</v>
      </c>
      <c r="B9" s="64"/>
      <c r="C9" s="77">
        <f>COUNTA(A12:A21)</f>
        <v>0</v>
      </c>
      <c r="D9" s="77"/>
      <c r="E9" s="77"/>
      <c r="F9" s="77"/>
      <c r="G9" s="77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</row>
    <row r="10" spans="1:21" ht="22.5" customHeight="1" x14ac:dyDescent="0.3">
      <c r="A10" s="2"/>
      <c r="B10" s="2"/>
      <c r="C10" s="3"/>
      <c r="D10" s="3"/>
      <c r="E10" s="3"/>
      <c r="F10" s="22"/>
      <c r="G10" s="2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</row>
    <row r="11" spans="1:21" ht="32.25" customHeight="1" x14ac:dyDescent="0.3">
      <c r="A11" s="24" t="s">
        <v>2</v>
      </c>
      <c r="B11" s="24" t="s">
        <v>8</v>
      </c>
      <c r="C11" s="24" t="s">
        <v>3</v>
      </c>
      <c r="D11" s="24" t="str">
        <f>'Récapitulatif FEMMES'!D12</f>
        <v>CATÉGORIE D'AGE</v>
      </c>
      <c r="E11" s="24" t="str">
        <f>'Récapitulatif FEMMES'!E12</f>
        <v>CATEGORIE DE LICENCE</v>
      </c>
      <c r="F11" s="24" t="s">
        <v>0</v>
      </c>
      <c r="G11" s="24" t="s">
        <v>18</v>
      </c>
      <c r="H11" s="24" t="s">
        <v>1</v>
      </c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</row>
    <row r="12" spans="1:21" ht="20.25" customHeight="1" x14ac:dyDescent="0.3">
      <c r="A12" s="7"/>
      <c r="B12" s="8">
        <f>IF(ISNA((VLOOKUP(A12,'Récapitulatif FEMMES'!A$13:H$43,2,FALSE))),0,(VLOOKUP(A12,'Récapitulatif FEMMES'!A$13:H$43,2,FALSE)))</f>
        <v>0</v>
      </c>
      <c r="C12" s="8">
        <f>IF(ISNA((VLOOKUP(B12,'Récapitulatif FEMMES'!B$13:J$43,2,FALSE))),0,(VLOOKUP(B12,'Récapitulatif FEMMES'!B$13:J$43,2,FALSE)))</f>
        <v>0</v>
      </c>
      <c r="D12" s="8">
        <f>IF(ISNA((VLOOKUP(A12,'Récapitulatif FEMMES'!A$13:I$42,4,FALSE))),0,(VLOOKUP(A12,'Récapitulatif FEMMES'!A$13:I$42,4,FALSE)))</f>
        <v>0</v>
      </c>
      <c r="E12" s="8">
        <f>IF(ISNA((VLOOKUP(A12,'Récapitulatif FEMMES'!A$13:L$43,5,FALSE))),0,(VLOOKUP(A12,'Récapitulatif FEMMES'!A$13:L$43,5,FALSE)))</f>
        <v>0</v>
      </c>
      <c r="F12" s="8">
        <f>IF(ISNA((VLOOKUP(A12,'Récapitulatif FEMMES'!A$13:L$43,6,FALSE))),0,(VLOOKUP(A12,'Récapitulatif FEMMES'!A$13:L$43,6,FALSE)))</f>
        <v>0</v>
      </c>
      <c r="G12" s="8">
        <f>IF(ISNA((VLOOKUP(A12,'Récapitulatif FEMMES'!A$13:K$43,7,FALSE))),0,(VLOOKUP(A12,'Récapitulatif FEMMES'!A$13:K$43,7,FALSE)))</f>
        <v>0</v>
      </c>
      <c r="H12" s="8">
        <f>IF(ISNA((VLOOKUP(A12,'Récapitulatif FEMMES'!A$13:K$43,8,FALSE))),0,(VLOOKUP(A12,'Récapitulatif FEMMES'!A$13:K$43,8,FALSE)))</f>
        <v>0</v>
      </c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</row>
    <row r="13" spans="1:21" ht="20.25" customHeight="1" x14ac:dyDescent="0.3">
      <c r="A13" s="7"/>
      <c r="B13" s="8">
        <f>IF(ISNA((VLOOKUP(A13,'Récapitulatif FEMMES'!A$13:H$43,2,FALSE))),0,(VLOOKUP(A13,'Récapitulatif FEMMES'!A$13:H$43,2,FALSE)))</f>
        <v>0</v>
      </c>
      <c r="C13" s="8">
        <f>IF(ISNA((VLOOKUP(B13,'Récapitulatif FEMMES'!B$13:J$43,2,FALSE))),0,(VLOOKUP(B13,'Récapitulatif FEMMES'!B$13:J$43,2,FALSE)))</f>
        <v>0</v>
      </c>
      <c r="D13" s="8">
        <f>IF(ISNA((VLOOKUP(A13,'Récapitulatif FEMMES'!A$13:I$42,4,FALSE))),0,(VLOOKUP(A13,'Récapitulatif FEMMES'!A$13:I$42,4,FALSE)))</f>
        <v>0</v>
      </c>
      <c r="E13" s="8">
        <f>IF(ISNA((VLOOKUP(A13,'Récapitulatif FEMMES'!A$13:L$43,5,FALSE))),0,(VLOOKUP(A13,'Récapitulatif FEMMES'!A$13:L$43,5,FALSE)))</f>
        <v>0</v>
      </c>
      <c r="F13" s="8">
        <f>IF(ISNA((VLOOKUP(A13,'Récapitulatif FEMMES'!A$13:L$43,6,FALSE))),0,(VLOOKUP(A13,'Récapitulatif FEMMES'!A$13:L$43,6,FALSE)))</f>
        <v>0</v>
      </c>
      <c r="G13" s="8">
        <f>IF(ISNA((VLOOKUP(A13,'Récapitulatif FEMMES'!A$13:K$43,7,FALSE))),0,(VLOOKUP(A13,'Récapitulatif FEMMES'!A$13:K$43,7,FALSE)))</f>
        <v>0</v>
      </c>
      <c r="H13" s="8">
        <f>IF(ISNA((VLOOKUP(A13,'Récapitulatif FEMMES'!A$13:K$43,8,FALSE))),0,(VLOOKUP(A13,'Récapitulatif FEMMES'!A$13:K$43,8,FALSE)))</f>
        <v>0</v>
      </c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</row>
    <row r="14" spans="1:21" ht="20.25" customHeight="1" x14ac:dyDescent="0.3">
      <c r="A14" s="7"/>
      <c r="B14" s="8">
        <f>IF(ISNA((VLOOKUP(A14,'Récapitulatif FEMMES'!A$13:H$43,2,FALSE))),0,(VLOOKUP(A14,'Récapitulatif FEMMES'!A$13:H$43,2,FALSE)))</f>
        <v>0</v>
      </c>
      <c r="C14" s="8">
        <f>IF(ISNA((VLOOKUP(B14,'Récapitulatif FEMMES'!B$13:J$43,2,FALSE))),0,(VLOOKUP(B14,'Récapitulatif FEMMES'!B$13:J$43,2,FALSE)))</f>
        <v>0</v>
      </c>
      <c r="D14" s="8">
        <f>IF(ISNA((VLOOKUP(A14,'Récapitulatif FEMMES'!A$13:I$42,4,FALSE))),0,(VLOOKUP(A14,'Récapitulatif FEMMES'!A$13:I$42,4,FALSE)))</f>
        <v>0</v>
      </c>
      <c r="E14" s="8">
        <f>IF(ISNA((VLOOKUP(A14,'Récapitulatif FEMMES'!A$13:L$43,5,FALSE))),0,(VLOOKUP(A14,'Récapitulatif FEMMES'!A$13:L$43,5,FALSE)))</f>
        <v>0</v>
      </c>
      <c r="F14" s="8">
        <f>IF(ISNA((VLOOKUP(A14,'Récapitulatif FEMMES'!A$13:L$43,6,FALSE))),0,(VLOOKUP(A14,'Récapitulatif FEMMES'!A$13:L$43,6,FALSE)))</f>
        <v>0</v>
      </c>
      <c r="G14" s="8">
        <f>IF(ISNA((VLOOKUP(A14,'Récapitulatif FEMMES'!A$13:K$43,7,FALSE))),0,(VLOOKUP(A14,'Récapitulatif FEMMES'!A$13:K$43,7,FALSE)))</f>
        <v>0</v>
      </c>
      <c r="H14" s="8">
        <f>IF(ISNA((VLOOKUP(A14,'Récapitulatif FEMMES'!A$13:K$43,8,FALSE))),0,(VLOOKUP(A14,'Récapitulatif FEMMES'!A$13:K$43,8,FALSE)))</f>
        <v>0</v>
      </c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</row>
    <row r="15" spans="1:21" ht="20.25" customHeight="1" x14ac:dyDescent="0.3">
      <c r="A15" s="7"/>
      <c r="B15" s="8">
        <f>IF(ISNA((VLOOKUP(A15,'Récapitulatif FEMMES'!A$13:H$43,2,FALSE))),0,(VLOOKUP(A15,'Récapitulatif FEMMES'!A$13:H$43,2,FALSE)))</f>
        <v>0</v>
      </c>
      <c r="C15" s="8">
        <f>IF(ISNA((VLOOKUP(B15,'Récapitulatif FEMMES'!B$13:J$43,2,FALSE))),0,(VLOOKUP(B15,'Récapitulatif FEMMES'!B$13:J$43,2,FALSE)))</f>
        <v>0</v>
      </c>
      <c r="D15" s="8">
        <f>IF(ISNA((VLOOKUP(A15,'Récapitulatif FEMMES'!A$13:I$42,4,FALSE))),0,(VLOOKUP(A15,'Récapitulatif FEMMES'!A$13:I$42,4,FALSE)))</f>
        <v>0</v>
      </c>
      <c r="E15" s="8">
        <f>IF(ISNA((VLOOKUP(A15,'Récapitulatif FEMMES'!A$13:L$43,5,FALSE))),0,(VLOOKUP(A15,'Récapitulatif FEMMES'!A$13:L$43,5,FALSE)))</f>
        <v>0</v>
      </c>
      <c r="F15" s="8">
        <f>IF(ISNA((VLOOKUP(A15,'Récapitulatif FEMMES'!A$13:L$43,6,FALSE))),0,(VLOOKUP(A15,'Récapitulatif FEMMES'!A$13:L$43,6,FALSE)))</f>
        <v>0</v>
      </c>
      <c r="G15" s="8">
        <f>IF(ISNA((VLOOKUP(A15,'Récapitulatif FEMMES'!A$13:K$43,7,FALSE))),0,(VLOOKUP(A15,'Récapitulatif FEMMES'!A$13:K$43,7,FALSE)))</f>
        <v>0</v>
      </c>
      <c r="H15" s="8">
        <f>IF(ISNA((VLOOKUP(A15,'Récapitulatif FEMMES'!A$13:K$43,8,FALSE))),0,(VLOOKUP(A15,'Récapitulatif FEMMES'!A$13:K$43,8,FALSE)))</f>
        <v>0</v>
      </c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</row>
    <row r="16" spans="1:21" ht="20.25" customHeight="1" x14ac:dyDescent="0.3">
      <c r="A16" s="7"/>
      <c r="B16" s="8">
        <f>IF(ISNA((VLOOKUP(A16,'Récapitulatif FEMMES'!A$13:H$43,2,FALSE))),0,(VLOOKUP(A16,'Récapitulatif FEMMES'!A$13:H$43,2,FALSE)))</f>
        <v>0</v>
      </c>
      <c r="C16" s="8">
        <f>IF(ISNA((VLOOKUP(B16,'Récapitulatif FEMMES'!B$13:J$43,2,FALSE))),0,(VLOOKUP(B16,'Récapitulatif FEMMES'!B$13:J$43,2,FALSE)))</f>
        <v>0</v>
      </c>
      <c r="D16" s="8">
        <f>IF(ISNA((VLOOKUP(A16,'Récapitulatif FEMMES'!A$13:I$42,4,FALSE))),0,(VLOOKUP(A16,'Récapitulatif FEMMES'!A$13:I$42,4,FALSE)))</f>
        <v>0</v>
      </c>
      <c r="E16" s="8">
        <f>IF(ISNA((VLOOKUP(A16,'Récapitulatif FEMMES'!A$13:L$43,5,FALSE))),0,(VLOOKUP(A16,'Récapitulatif FEMMES'!A$13:L$43,5,FALSE)))</f>
        <v>0</v>
      </c>
      <c r="F16" s="8">
        <f>IF(ISNA((VLOOKUP(A16,'Récapitulatif FEMMES'!A$13:L$43,6,FALSE))),0,(VLOOKUP(A16,'Récapitulatif FEMMES'!A$13:L$43,6,FALSE)))</f>
        <v>0</v>
      </c>
      <c r="G16" s="8">
        <f>IF(ISNA((VLOOKUP(A16,'Récapitulatif FEMMES'!A$13:K$43,7,FALSE))),0,(VLOOKUP(A16,'Récapitulatif FEMMES'!A$13:K$43,7,FALSE)))</f>
        <v>0</v>
      </c>
      <c r="H16" s="8">
        <f>IF(ISNA((VLOOKUP(A16,'Récapitulatif FEMMES'!A$13:K$43,8,FALSE))),0,(VLOOKUP(A16,'Récapitulatif FEMMES'!A$13:K$43,8,FALSE)))</f>
        <v>0</v>
      </c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</row>
    <row r="17" spans="1:21" ht="20.25" customHeight="1" x14ac:dyDescent="0.3">
      <c r="A17" s="7"/>
      <c r="B17" s="8">
        <f>IF(ISNA((VLOOKUP(A17,'Récapitulatif FEMMES'!A$13:H$43,2,FALSE))),0,(VLOOKUP(A17,'Récapitulatif FEMMES'!A$13:H$43,2,FALSE)))</f>
        <v>0</v>
      </c>
      <c r="C17" s="8">
        <f>IF(ISNA((VLOOKUP(B17,'Récapitulatif FEMMES'!B$13:J$43,2,FALSE))),0,(VLOOKUP(B17,'Récapitulatif FEMMES'!B$13:J$43,2,FALSE)))</f>
        <v>0</v>
      </c>
      <c r="D17" s="8">
        <f>IF(ISNA((VLOOKUP(A17,'Récapitulatif FEMMES'!A$13:I$42,4,FALSE))),0,(VLOOKUP(A17,'Récapitulatif FEMMES'!A$13:I$42,4,FALSE)))</f>
        <v>0</v>
      </c>
      <c r="E17" s="8">
        <f>IF(ISNA((VLOOKUP(A17,'Récapitulatif FEMMES'!A$13:L$43,5,FALSE))),0,(VLOOKUP(A17,'Récapitulatif FEMMES'!A$13:L$43,5,FALSE)))</f>
        <v>0</v>
      </c>
      <c r="F17" s="8">
        <f>IF(ISNA((VLOOKUP(A17,'Récapitulatif FEMMES'!A$13:L$43,6,FALSE))),0,(VLOOKUP(A17,'Récapitulatif FEMMES'!A$13:L$43,6,FALSE)))</f>
        <v>0</v>
      </c>
      <c r="G17" s="8">
        <f>IF(ISNA((VLOOKUP(A17,'Récapitulatif FEMMES'!A$13:K$43,7,FALSE))),0,(VLOOKUP(A17,'Récapitulatif FEMMES'!A$13:K$43,7,FALSE)))</f>
        <v>0</v>
      </c>
      <c r="H17" s="8">
        <f>IF(ISNA((VLOOKUP(A17,'Récapitulatif FEMMES'!A$13:K$43,8,FALSE))),0,(VLOOKUP(A17,'Récapitulatif FEMMES'!A$13:K$43,8,FALSE)))</f>
        <v>0</v>
      </c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</row>
    <row r="18" spans="1:21" ht="20.25" customHeight="1" x14ac:dyDescent="0.3">
      <c r="A18" s="7"/>
      <c r="B18" s="8">
        <f>IF(ISNA((VLOOKUP(A18,'Récapitulatif FEMMES'!A$13:H$43,2,FALSE))),0,(VLOOKUP(A18,'Récapitulatif FEMMES'!A$13:H$43,2,FALSE)))</f>
        <v>0</v>
      </c>
      <c r="C18" s="8">
        <f>IF(ISNA((VLOOKUP(B18,'Récapitulatif FEMMES'!B$13:J$43,2,FALSE))),0,(VLOOKUP(B18,'Récapitulatif FEMMES'!B$13:J$43,2,FALSE)))</f>
        <v>0</v>
      </c>
      <c r="D18" s="8">
        <f>IF(ISNA((VLOOKUP(A18,'Récapitulatif FEMMES'!A$13:I$42,4,FALSE))),0,(VLOOKUP(A18,'Récapitulatif FEMMES'!A$13:I$42,4,FALSE)))</f>
        <v>0</v>
      </c>
      <c r="E18" s="8">
        <f>IF(ISNA((VLOOKUP(A18,'Récapitulatif FEMMES'!A$13:L$43,5,FALSE))),0,(VLOOKUP(A18,'Récapitulatif FEMMES'!A$13:L$43,5,FALSE)))</f>
        <v>0</v>
      </c>
      <c r="F18" s="8">
        <f>IF(ISNA((VLOOKUP(A18,'Récapitulatif FEMMES'!A$13:L$43,6,FALSE))),0,(VLOOKUP(A18,'Récapitulatif FEMMES'!A$13:L$43,6,FALSE)))</f>
        <v>0</v>
      </c>
      <c r="G18" s="8">
        <f>IF(ISNA((VLOOKUP(A18,'Récapitulatif FEMMES'!A$13:K$43,7,FALSE))),0,(VLOOKUP(A18,'Récapitulatif FEMMES'!A$13:K$43,7,FALSE)))</f>
        <v>0</v>
      </c>
      <c r="H18" s="8">
        <f>IF(ISNA((VLOOKUP(A18,'Récapitulatif FEMMES'!A$13:K$43,8,FALSE))),0,(VLOOKUP(A18,'Récapitulatif FEMMES'!A$13:K$43,8,FALSE)))</f>
        <v>0</v>
      </c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</row>
    <row r="19" spans="1:21" ht="20.25" customHeight="1" x14ac:dyDescent="0.3">
      <c r="A19" s="7"/>
      <c r="B19" s="8">
        <f>IF(ISNA((VLOOKUP(A19,'Récapitulatif FEMMES'!A$13:H$43,2,FALSE))),0,(VLOOKUP(A19,'Récapitulatif FEMMES'!A$13:H$43,2,FALSE)))</f>
        <v>0</v>
      </c>
      <c r="C19" s="8">
        <f>IF(ISNA((VLOOKUP(B19,'Récapitulatif FEMMES'!B$13:J$43,2,FALSE))),0,(VLOOKUP(B19,'Récapitulatif FEMMES'!B$13:J$43,2,FALSE)))</f>
        <v>0</v>
      </c>
      <c r="D19" s="8">
        <f>IF(ISNA((VLOOKUP(A19,'Récapitulatif FEMMES'!A$13:I$42,4,FALSE))),0,(VLOOKUP(A19,'Récapitulatif FEMMES'!A$13:I$42,4,FALSE)))</f>
        <v>0</v>
      </c>
      <c r="E19" s="8">
        <f>IF(ISNA((VLOOKUP(A19,'Récapitulatif FEMMES'!A$13:L$43,5,FALSE))),0,(VLOOKUP(A19,'Récapitulatif FEMMES'!A$13:L$43,5,FALSE)))</f>
        <v>0</v>
      </c>
      <c r="F19" s="8">
        <f>IF(ISNA((VLOOKUP(A19,'Récapitulatif FEMMES'!A$13:L$43,6,FALSE))),0,(VLOOKUP(A19,'Récapitulatif FEMMES'!A$13:L$43,6,FALSE)))</f>
        <v>0</v>
      </c>
      <c r="G19" s="8">
        <f>IF(ISNA((VLOOKUP(A19,'Récapitulatif FEMMES'!A$13:K$43,7,FALSE))),0,(VLOOKUP(A19,'Récapitulatif FEMMES'!A$13:K$43,7,FALSE)))</f>
        <v>0</v>
      </c>
      <c r="H19" s="8">
        <f>IF(ISNA((VLOOKUP(A19,'Récapitulatif FEMMES'!A$13:K$43,8,FALSE))),0,(VLOOKUP(A19,'Récapitulatif FEMMES'!A$13:K$43,8,FALSE)))</f>
        <v>0</v>
      </c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</row>
    <row r="20" spans="1:21" ht="20.25" customHeight="1" x14ac:dyDescent="0.3">
      <c r="A20" s="7"/>
      <c r="B20" s="8">
        <f>IF(ISNA((VLOOKUP(A20,'Récapitulatif FEMMES'!A$13:H$43,2,FALSE))),0,(VLOOKUP(A20,'Récapitulatif FEMMES'!A$13:H$43,2,FALSE)))</f>
        <v>0</v>
      </c>
      <c r="C20" s="8">
        <f>IF(ISNA((VLOOKUP(B20,'Récapitulatif FEMMES'!B$13:J$43,2,FALSE))),0,(VLOOKUP(B20,'Récapitulatif FEMMES'!B$13:J$43,2,FALSE)))</f>
        <v>0</v>
      </c>
      <c r="D20" s="8">
        <f>IF(ISNA((VLOOKUP(A20,'Récapitulatif FEMMES'!A$13:I$42,4,FALSE))),0,(VLOOKUP(A20,'Récapitulatif FEMMES'!A$13:I$42,4,FALSE)))</f>
        <v>0</v>
      </c>
      <c r="E20" s="8">
        <f>IF(ISNA((VLOOKUP(A20,'Récapitulatif FEMMES'!A$13:L$43,5,FALSE))),0,(VLOOKUP(A20,'Récapitulatif FEMMES'!A$13:L$43,5,FALSE)))</f>
        <v>0</v>
      </c>
      <c r="F20" s="8">
        <f>IF(ISNA((VLOOKUP(A20,'Récapitulatif FEMMES'!A$13:L$43,6,FALSE))),0,(VLOOKUP(A20,'Récapitulatif FEMMES'!A$13:L$43,6,FALSE)))</f>
        <v>0</v>
      </c>
      <c r="G20" s="8">
        <f>IF(ISNA((VLOOKUP(A20,'Récapitulatif FEMMES'!A$13:K$43,7,FALSE))),0,(VLOOKUP(A20,'Récapitulatif FEMMES'!A$13:K$43,7,FALSE)))</f>
        <v>0</v>
      </c>
      <c r="H20" s="8">
        <f>IF(ISNA((VLOOKUP(A20,'Récapitulatif FEMMES'!A$13:K$43,8,FALSE))),0,(VLOOKUP(A20,'Récapitulatif FEMMES'!A$13:K$43,8,FALSE)))</f>
        <v>0</v>
      </c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</row>
    <row r="21" spans="1:21" ht="20.25" customHeight="1" x14ac:dyDescent="0.3">
      <c r="A21" s="7"/>
      <c r="B21" s="8">
        <f>IF(ISNA((VLOOKUP(A21,'Récapitulatif FEMMES'!A$13:H$43,2,FALSE))),0,(VLOOKUP(A21,'Récapitulatif FEMMES'!A$13:H$43,2,FALSE)))</f>
        <v>0</v>
      </c>
      <c r="C21" s="8">
        <f>IF(ISNA((VLOOKUP(B21,'Récapitulatif FEMMES'!B$13:J$43,2,FALSE))),0,(VLOOKUP(B21,'Récapitulatif FEMMES'!B$13:J$43,2,FALSE)))</f>
        <v>0</v>
      </c>
      <c r="D21" s="8">
        <f>IF(ISNA((VLOOKUP(A21,'Récapitulatif FEMMES'!A$13:I$42,4,FALSE))),0,(VLOOKUP(A21,'Récapitulatif FEMMES'!A$13:I$42,4,FALSE)))</f>
        <v>0</v>
      </c>
      <c r="E21" s="8">
        <f>IF(ISNA((VLOOKUP(A21,'Récapitulatif FEMMES'!A$13:L$43,5,FALSE))),0,(VLOOKUP(A21,'Récapitulatif FEMMES'!A$13:L$43,5,FALSE)))</f>
        <v>0</v>
      </c>
      <c r="F21" s="8">
        <f>IF(ISNA((VLOOKUP(A21,'Récapitulatif FEMMES'!A$13:L$43,6,FALSE))),0,(VLOOKUP(A21,'Récapitulatif FEMMES'!A$13:L$43,6,FALSE)))</f>
        <v>0</v>
      </c>
      <c r="G21" s="8">
        <f>IF(ISNA((VLOOKUP(A21,'Récapitulatif FEMMES'!A$13:K$43,7,FALSE))),0,(VLOOKUP(A21,'Récapitulatif FEMMES'!A$13:K$43,7,FALSE)))</f>
        <v>0</v>
      </c>
      <c r="H21" s="8">
        <f>IF(ISNA((VLOOKUP(A21,'Récapitulatif FEMMES'!A$13:K$43,8,FALSE))),0,(VLOOKUP(A21,'Récapitulatif FEMMES'!A$13:K$43,8,FALSE)))</f>
        <v>0</v>
      </c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</row>
    <row r="22" spans="1:21" ht="18" customHeight="1" x14ac:dyDescent="0.3"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</row>
    <row r="23" spans="1:21" ht="18" customHeight="1" x14ac:dyDescent="0.3"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</row>
    <row r="24" spans="1:21" ht="18" customHeight="1" x14ac:dyDescent="0.3"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</row>
    <row r="25" spans="1:21" ht="18" customHeight="1" x14ac:dyDescent="0.3"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</row>
    <row r="26" spans="1:21" ht="18" customHeight="1" x14ac:dyDescent="0.3"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</row>
    <row r="27" spans="1:21" ht="18" customHeight="1" x14ac:dyDescent="0.3"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</row>
    <row r="28" spans="1:21" ht="18" customHeight="1" x14ac:dyDescent="0.3"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</row>
    <row r="29" spans="1:21" x14ac:dyDescent="0.3"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</row>
  </sheetData>
  <sheetProtection selectLockedCells="1"/>
  <mergeCells count="11">
    <mergeCell ref="A6:B6"/>
    <mergeCell ref="C6:G6"/>
    <mergeCell ref="A8:B8"/>
    <mergeCell ref="C8:G8"/>
    <mergeCell ref="A9:B9"/>
    <mergeCell ref="C9:G9"/>
    <mergeCell ref="A1:G1"/>
    <mergeCell ref="A2:G2"/>
    <mergeCell ref="A3:G3"/>
    <mergeCell ref="A5:B5"/>
    <mergeCell ref="C5:G5"/>
  </mergeCells>
  <dataValidations count="1">
    <dataValidation type="custom" allowBlank="1" showInputMessage="1" showErrorMessage="1" sqref="C5 C9:C10" xr:uid="{00000000-0002-0000-0E00-000000000000}">
      <formula1>EXACT(C5,UPPER(C5))</formula1>
    </dataValidation>
  </dataValidations>
  <pageMargins left="0" right="0" top="0" bottom="0.39370078740157483" header="0" footer="0"/>
  <pageSetup paperSize="9" scale="76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357E8"/>
    <pageSetUpPr fitToPage="1"/>
  </sheetPr>
  <dimension ref="A1:U44"/>
  <sheetViews>
    <sheetView zoomScaleNormal="100" workbookViewId="0">
      <selection activeCell="A40" sqref="A40:A44"/>
    </sheetView>
  </sheetViews>
  <sheetFormatPr baseColWidth="10" defaultColWidth="11.44140625" defaultRowHeight="11.4" x14ac:dyDescent="0.3"/>
  <cols>
    <col min="1" max="1" width="3.6640625" style="11" customWidth="1"/>
    <col min="2" max="2" width="24.6640625" style="11" customWidth="1"/>
    <col min="3" max="3" width="5.6640625" style="11" customWidth="1"/>
    <col min="4" max="5" width="17.77734375" style="11" customWidth="1"/>
    <col min="6" max="6" width="28.6640625" style="11" customWidth="1"/>
    <col min="7" max="7" width="12.6640625" style="11" customWidth="1"/>
    <col min="8" max="8" width="16.88671875" style="11" customWidth="1"/>
    <col min="9" max="16384" width="11.44140625" style="11"/>
  </cols>
  <sheetData>
    <row r="1" spans="1:21" ht="25.5" customHeight="1" x14ac:dyDescent="0.3">
      <c r="A1" s="68" t="str">
        <f>'Récapitulatif HOMMES'!A1</f>
        <v>CHAMPIONNATS DE FRANCE</v>
      </c>
      <c r="B1" s="68"/>
      <c r="C1" s="68"/>
      <c r="D1" s="68"/>
      <c r="E1" s="68"/>
      <c r="F1" s="68"/>
      <c r="G1" s="68"/>
      <c r="H1" s="68"/>
    </row>
    <row r="2" spans="1:21" s="27" customFormat="1" ht="25.5" customHeight="1" x14ac:dyDescent="0.65">
      <c r="A2" s="69" t="str">
        <f>'Récapitulatif HOMMES'!A2</f>
        <v>MASTERS PISTE 2020</v>
      </c>
      <c r="B2" s="69"/>
      <c r="C2" s="69"/>
      <c r="D2" s="69"/>
      <c r="E2" s="69"/>
      <c r="F2" s="69"/>
      <c r="G2" s="69"/>
      <c r="H2" s="69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3"/>
      <c r="U2" s="23"/>
    </row>
    <row r="3" spans="1:21" ht="21" customHeight="1" x14ac:dyDescent="0.3">
      <c r="A3" s="71" t="str">
        <f>'Récapitulatif HOMMES'!A3</f>
        <v>Vélodrome du CREPS  - BOURGES (CENTRE-VAL DE LOIRE)</v>
      </c>
      <c r="B3" s="71"/>
      <c r="C3" s="71"/>
      <c r="D3" s="71"/>
      <c r="E3" s="71"/>
      <c r="F3" s="71"/>
      <c r="G3" s="71"/>
      <c r="H3" s="71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29"/>
      <c r="U3" s="29"/>
    </row>
    <row r="4" spans="1:21" ht="22.5" customHeight="1" x14ac:dyDescent="0.3">
      <c r="A4" s="22"/>
      <c r="B4" s="22"/>
      <c r="C4" s="22"/>
      <c r="D4" s="22"/>
      <c r="E4" s="59"/>
      <c r="F4" s="22"/>
      <c r="G4" s="22"/>
      <c r="H4" s="2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</row>
    <row r="5" spans="1:21" ht="20.25" customHeight="1" x14ac:dyDescent="0.3">
      <c r="A5" s="78" t="s">
        <v>21</v>
      </c>
      <c r="B5" s="78"/>
      <c r="C5" s="93">
        <f>'Récapitulatif FEMMES'!C8:I8</f>
        <v>0</v>
      </c>
      <c r="D5" s="93"/>
      <c r="E5" s="93"/>
      <c r="F5" s="93"/>
      <c r="G5" s="93"/>
      <c r="H5" s="93"/>
      <c r="I5" s="93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</row>
    <row r="6" spans="1:21" ht="20.25" customHeight="1" x14ac:dyDescent="0.3">
      <c r="A6" s="64" t="s">
        <v>7</v>
      </c>
      <c r="B6" s="64"/>
      <c r="C6" s="94" t="s">
        <v>61</v>
      </c>
      <c r="D6" s="94"/>
      <c r="E6" s="94"/>
      <c r="F6" s="94"/>
      <c r="G6" s="94"/>
      <c r="H6" s="94"/>
      <c r="I6" s="94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</row>
    <row r="7" spans="1:21" ht="11.25" customHeight="1" x14ac:dyDescent="0.3">
      <c r="A7" s="18"/>
      <c r="B7" s="18"/>
      <c r="C7" s="19"/>
      <c r="D7" s="19"/>
      <c r="E7" s="19"/>
      <c r="F7" s="19"/>
      <c r="G7" s="19"/>
      <c r="H7" s="19"/>
      <c r="I7" s="44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</row>
    <row r="8" spans="1:21" ht="20.25" customHeight="1" x14ac:dyDescent="0.3">
      <c r="A8" s="64" t="s">
        <v>23</v>
      </c>
      <c r="B8" s="64"/>
      <c r="C8" s="76" t="s">
        <v>34</v>
      </c>
      <c r="D8" s="76"/>
      <c r="E8" s="76"/>
      <c r="F8" s="76"/>
      <c r="G8" s="76"/>
      <c r="H8" s="76"/>
      <c r="I8" s="76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</row>
    <row r="9" spans="1:21" ht="20.25" customHeight="1" x14ac:dyDescent="0.3">
      <c r="A9" s="64" t="s">
        <v>13</v>
      </c>
      <c r="B9" s="64"/>
      <c r="C9" s="65">
        <f>COUNTA(A13:A15,A21:A23)/3</f>
        <v>0</v>
      </c>
      <c r="D9" s="65"/>
      <c r="E9" s="65"/>
      <c r="F9" s="65"/>
      <c r="G9" s="65"/>
      <c r="H9" s="65"/>
      <c r="I9" s="65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</row>
    <row r="10" spans="1:21" ht="22.5" customHeight="1" x14ac:dyDescent="0.3">
      <c r="A10" s="2"/>
      <c r="B10" s="2"/>
      <c r="C10" s="3"/>
      <c r="D10" s="3"/>
      <c r="E10" s="3"/>
      <c r="F10" s="3"/>
      <c r="G10" s="22"/>
      <c r="H10" s="2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</row>
    <row r="11" spans="1:21" ht="22.5" customHeight="1" x14ac:dyDescent="0.3">
      <c r="A11" s="90" t="s">
        <v>35</v>
      </c>
      <c r="B11" s="90"/>
      <c r="C11" s="90"/>
      <c r="D11" s="90"/>
      <c r="E11" s="90"/>
      <c r="F11" s="90"/>
      <c r="G11" s="90"/>
      <c r="H11" s="90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</row>
    <row r="12" spans="1:21" ht="32.25" customHeight="1" x14ac:dyDescent="0.3">
      <c r="A12" s="24" t="s">
        <v>2</v>
      </c>
      <c r="B12" s="24" t="s">
        <v>8</v>
      </c>
      <c r="C12" s="24" t="s">
        <v>3</v>
      </c>
      <c r="D12" s="24" t="str">
        <f>'Récapitulatif FEMMES'!D$12</f>
        <v>CATÉGORIE D'AGE</v>
      </c>
      <c r="E12" s="24" t="str">
        <f>'Récapitulatif FEMMES'!E$12</f>
        <v>CATEGORIE DE LICENCE</v>
      </c>
      <c r="F12" s="24" t="s">
        <v>0</v>
      </c>
      <c r="G12" s="24" t="s">
        <v>18</v>
      </c>
      <c r="H12" s="24" t="s">
        <v>1</v>
      </c>
      <c r="I12" s="24" t="s">
        <v>56</v>
      </c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</row>
    <row r="13" spans="1:21" ht="20.25" customHeight="1" x14ac:dyDescent="0.3">
      <c r="A13" s="7"/>
      <c r="B13" s="8">
        <f>IF(ISNA((VLOOKUP(A13,'Récapitulatif FEMMES'!A$13:H$43,2,FALSE))),0,(VLOOKUP(A13,'Récapitulatif FEMMES'!A$13:H$43,2,FALSE)))</f>
        <v>0</v>
      </c>
      <c r="C13" s="8">
        <f>IF(ISNA((VLOOKUP(B13,'Récapitulatif FEMMES'!B$13:J$43,2,FALSE))),0,(VLOOKUP(B13,'Récapitulatif FEMMES'!B$13:J$43,2,FALSE)))</f>
        <v>0</v>
      </c>
      <c r="D13" s="8">
        <f>IF(ISNA((VLOOKUP(A13,'Récapitulatif FEMMES'!A$13:K$43,4,FALSE))),0,(VLOOKUP(A13,'Récapitulatif FEMMES'!A$13:K$43,4,FALSE)))</f>
        <v>0</v>
      </c>
      <c r="E13" s="8">
        <f>IF(ISNA((VLOOKUP(A13,'Récapitulatif FEMMES'!A$13:L$43,5,FALSE))),0,(VLOOKUP(A13,'Récapitulatif FEMMES'!A$13:L$43,5,FALSE)))</f>
        <v>0</v>
      </c>
      <c r="F13" s="8">
        <f>IF(ISNA((VLOOKUP(A13,'Récapitulatif FEMMES'!A$13:I$43,6,FALSE))),0,(VLOOKUP(A13,'Récapitulatif FEMMES'!A$13:I$43,6,FALSE)))</f>
        <v>0</v>
      </c>
      <c r="G13" s="8">
        <f>IF(ISNA((VLOOKUP(A13,'Récapitulatif FEMMES'!A$13:J$43,7,FALSE))),0,(VLOOKUP(A13,'Récapitulatif FEMMES'!A$13:J$43,7,FALSE)))</f>
        <v>0</v>
      </c>
      <c r="H13" s="8">
        <f>IF(ISNA((VLOOKUP(A13,'Récapitulatif FEMMES'!A$13:M$43,8,FALSE))),0,(VLOOKUP(A13,'Récapitulatif FEMMES'!A$13:M$43,8,FALSE)))</f>
        <v>0</v>
      </c>
      <c r="I13" s="40" t="s">
        <v>54</v>
      </c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</row>
    <row r="14" spans="1:21" ht="20.25" customHeight="1" x14ac:dyDescent="0.3">
      <c r="A14" s="7"/>
      <c r="B14" s="8">
        <f>IF(ISNA((VLOOKUP(A14,'Récapitulatif FEMMES'!A$13:H$43,2,FALSE))),0,(VLOOKUP(A14,'Récapitulatif FEMMES'!A$13:H$43,2,FALSE)))</f>
        <v>0</v>
      </c>
      <c r="C14" s="8">
        <f>IF(ISNA((VLOOKUP(B14,'Récapitulatif FEMMES'!B$13:J$43,2,FALSE))),0,(VLOOKUP(B14,'Récapitulatif FEMMES'!B$13:J$43,2,FALSE)))</f>
        <v>0</v>
      </c>
      <c r="D14" s="8">
        <f>IF(ISNA((VLOOKUP(A14,'Récapitulatif FEMMES'!A$13:K$43,4,FALSE))),0,(VLOOKUP(A14,'Récapitulatif FEMMES'!A$13:K$43,4,FALSE)))</f>
        <v>0</v>
      </c>
      <c r="E14" s="8">
        <f>IF(ISNA((VLOOKUP(A14,'Récapitulatif FEMMES'!A$13:L$43,5,FALSE))),0,(VLOOKUP(A14,'Récapitulatif FEMMES'!A$13:L$43,5,FALSE)))</f>
        <v>0</v>
      </c>
      <c r="F14" s="8">
        <f>IF(ISNA((VLOOKUP(A14,'Récapitulatif FEMMES'!A$13:I$43,6,FALSE))),0,(VLOOKUP(A14,'Récapitulatif FEMMES'!A$13:I$43,6,FALSE)))</f>
        <v>0</v>
      </c>
      <c r="G14" s="8">
        <f>IF(ISNA((VLOOKUP(A14,'Récapitulatif FEMMES'!A$13:J$43,7,FALSE))),0,(VLOOKUP(A14,'Récapitulatif FEMMES'!A$13:J$43,7,FALSE)))</f>
        <v>0</v>
      </c>
      <c r="H14" s="8">
        <f>IF(ISNA((VLOOKUP(A14,'Récapitulatif FEMMES'!A$13:M$43,8,FALSE))),0,(VLOOKUP(A14,'Récapitulatif FEMMES'!A$13:M$43,8,FALSE)))</f>
        <v>0</v>
      </c>
      <c r="I14" s="40" t="s">
        <v>54</v>
      </c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</row>
    <row r="15" spans="1:21" ht="20.25" customHeight="1" x14ac:dyDescent="0.3">
      <c r="A15" s="7"/>
      <c r="B15" s="8">
        <f>IF(ISNA((VLOOKUP(A15,'Récapitulatif FEMMES'!A$13:H$43,2,FALSE))),0,(VLOOKUP(A15,'Récapitulatif FEMMES'!A$13:H$43,2,FALSE)))</f>
        <v>0</v>
      </c>
      <c r="C15" s="8">
        <f>IF(ISNA((VLOOKUP(B15,'Récapitulatif FEMMES'!B$13:J$43,2,FALSE))),0,(VLOOKUP(B15,'Récapitulatif FEMMES'!B$13:J$43,2,FALSE)))</f>
        <v>0</v>
      </c>
      <c r="D15" s="8">
        <f>IF(ISNA((VLOOKUP(A15,'Récapitulatif FEMMES'!A$13:K$43,4,FALSE))),0,(VLOOKUP(A15,'Récapitulatif FEMMES'!A$13:K$43,4,FALSE)))</f>
        <v>0</v>
      </c>
      <c r="E15" s="8">
        <f>IF(ISNA((VLOOKUP(A15,'Récapitulatif FEMMES'!A$13:L$43,5,FALSE))),0,(VLOOKUP(A15,'Récapitulatif FEMMES'!A$13:L$43,5,FALSE)))</f>
        <v>0</v>
      </c>
      <c r="F15" s="8">
        <f>IF(ISNA((VLOOKUP(A15,'Récapitulatif FEMMES'!A$13:I$43,6,FALSE))),0,(VLOOKUP(A15,'Récapitulatif FEMMES'!A$13:I$43,6,FALSE)))</f>
        <v>0</v>
      </c>
      <c r="G15" s="8">
        <f>IF(ISNA((VLOOKUP(A15,'Récapitulatif FEMMES'!A$13:J$43,7,FALSE))),0,(VLOOKUP(A15,'Récapitulatif FEMMES'!A$13:J$43,7,FALSE)))</f>
        <v>0</v>
      </c>
      <c r="H15" s="8">
        <f>IF(ISNA((VLOOKUP(A15,'Récapitulatif FEMMES'!A$13:M$43,8,FALSE))),0,(VLOOKUP(A15,'Récapitulatif FEMMES'!A$13:M$43,8,FALSE)))</f>
        <v>0</v>
      </c>
      <c r="I15" s="40" t="s">
        <v>54</v>
      </c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</row>
    <row r="16" spans="1:21" ht="20.25" customHeight="1" x14ac:dyDescent="0.3">
      <c r="A16" s="7"/>
      <c r="B16" s="8">
        <f>IF(ISNA((VLOOKUP(A16,'Récapitulatif FEMMES'!A$13:H$43,2,FALSE))),0,(VLOOKUP(A16,'Récapitulatif FEMMES'!A$13:H$43,2,FALSE)))</f>
        <v>0</v>
      </c>
      <c r="C16" s="8">
        <f>IF(ISNA((VLOOKUP(B16,'Récapitulatif FEMMES'!B$13:J$43,2,FALSE))),0,(VLOOKUP(B16,'Récapitulatif FEMMES'!B$13:J$43,2,FALSE)))</f>
        <v>0</v>
      </c>
      <c r="D16" s="8">
        <f>IF(ISNA((VLOOKUP(A16,'Récapitulatif FEMMES'!A$13:K$43,4,FALSE))),0,(VLOOKUP(A16,'Récapitulatif FEMMES'!A$13:K$43,4,FALSE)))</f>
        <v>0</v>
      </c>
      <c r="E16" s="8">
        <f>IF(ISNA((VLOOKUP(A16,'Récapitulatif FEMMES'!A$13:L$43,5,FALSE))),0,(VLOOKUP(A16,'Récapitulatif FEMMES'!A$13:L$43,5,FALSE)))</f>
        <v>0</v>
      </c>
      <c r="F16" s="8">
        <f>IF(ISNA((VLOOKUP(A16,'Récapitulatif FEMMES'!A$13:I$43,6,FALSE))),0,(VLOOKUP(A16,'Récapitulatif FEMMES'!A$13:I$43,6,FALSE)))</f>
        <v>0</v>
      </c>
      <c r="G16" s="8">
        <f>IF(ISNA((VLOOKUP(A16,'Récapitulatif FEMMES'!A$13:J$43,7,FALSE))),0,(VLOOKUP(A16,'Récapitulatif FEMMES'!A$13:J$43,7,FALSE)))</f>
        <v>0</v>
      </c>
      <c r="H16" s="8">
        <f>IF(ISNA((VLOOKUP(A16,'Récapitulatif FEMMES'!A$13:M$43,8,FALSE))),0,(VLOOKUP(A16,'Récapitulatif FEMMES'!A$13:M$43,8,FALSE)))</f>
        <v>0</v>
      </c>
      <c r="I16" s="40" t="s">
        <v>54</v>
      </c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</row>
    <row r="17" spans="1:21" ht="20.25" customHeight="1" x14ac:dyDescent="0.3">
      <c r="A17" s="62"/>
      <c r="B17" s="41">
        <f>IF(ISNA((VLOOKUP(A17,'Récapitulatif FEMMES'!A$13:H$43,2,FALSE))),0,(VLOOKUP(A17,'Récapitulatif FEMMES'!A$13:H$43,2,FALSE)))</f>
        <v>0</v>
      </c>
      <c r="C17" s="41">
        <f>IF(ISNA((VLOOKUP(B17,'Récapitulatif FEMMES'!B$13:J$43,2,FALSE))),0,(VLOOKUP(B17,'Récapitulatif FEMMES'!B$13:J$43,2,FALSE)))</f>
        <v>0</v>
      </c>
      <c r="D17" s="41">
        <f>IF(ISNA((VLOOKUP(A17,'Récapitulatif FEMMES'!A$13:K$43,4,FALSE))),0,(VLOOKUP(A17,'Récapitulatif FEMMES'!A$13:K$43,4,FALSE)))</f>
        <v>0</v>
      </c>
      <c r="E17" s="41">
        <f>IF(ISNA((VLOOKUP(A17,'Récapitulatif FEMMES'!A$13:L$43,5,FALSE))),0,(VLOOKUP(A17,'Récapitulatif FEMMES'!A$13:L$43,5,FALSE)))</f>
        <v>0</v>
      </c>
      <c r="F17" s="41">
        <f>IF(ISNA((VLOOKUP(A17,'Récapitulatif FEMMES'!A$13:I$43,6,FALSE))),0,(VLOOKUP(A17,'Récapitulatif FEMMES'!A$13:I$43,6,FALSE)))</f>
        <v>0</v>
      </c>
      <c r="G17" s="41">
        <f>IF(ISNA((VLOOKUP(A17,'Récapitulatif FEMMES'!A$13:J$43,7,FALSE))),0,(VLOOKUP(A17,'Récapitulatif FEMMES'!A$13:J$43,7,FALSE)))</f>
        <v>0</v>
      </c>
      <c r="H17" s="41">
        <f>IF(ISNA((VLOOKUP(A17,'Récapitulatif FEMMES'!A$13:M$43,8,FALSE))),0,(VLOOKUP(A17,'Récapitulatif FEMMES'!A$13:M$43,8,FALSE)))</f>
        <v>0</v>
      </c>
      <c r="I17" s="41" t="s">
        <v>55</v>
      </c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</row>
    <row r="18" spans="1:21" s="32" customFormat="1" ht="22.5" customHeight="1" x14ac:dyDescent="0.3">
      <c r="A18" s="5"/>
      <c r="B18" s="6"/>
      <c r="C18" s="6"/>
      <c r="D18" s="6"/>
      <c r="E18" s="6"/>
      <c r="F18" s="6"/>
      <c r="G18" s="6"/>
      <c r="H18" s="6"/>
    </row>
    <row r="19" spans="1:21" ht="22.5" customHeight="1" x14ac:dyDescent="0.3">
      <c r="A19" s="90" t="s">
        <v>36</v>
      </c>
      <c r="B19" s="90"/>
      <c r="C19" s="90"/>
      <c r="D19" s="90"/>
      <c r="E19" s="90"/>
      <c r="F19" s="90"/>
      <c r="G19" s="90"/>
      <c r="H19" s="90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</row>
    <row r="20" spans="1:21" ht="32.25" customHeight="1" x14ac:dyDescent="0.3">
      <c r="A20" s="24" t="s">
        <v>2</v>
      </c>
      <c r="B20" s="24" t="s">
        <v>8</v>
      </c>
      <c r="C20" s="24" t="s">
        <v>3</v>
      </c>
      <c r="D20" s="24" t="str">
        <f>'Récapitulatif FEMMES'!D$12</f>
        <v>CATÉGORIE D'AGE</v>
      </c>
      <c r="E20" s="24" t="str">
        <f>'Récapitulatif FEMMES'!E$12</f>
        <v>CATEGORIE DE LICENCE</v>
      </c>
      <c r="F20" s="24" t="s">
        <v>0</v>
      </c>
      <c r="G20" s="24" t="s">
        <v>18</v>
      </c>
      <c r="H20" s="24" t="s">
        <v>1</v>
      </c>
      <c r="I20" s="24" t="s">
        <v>56</v>
      </c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</row>
    <row r="21" spans="1:21" ht="20.25" customHeight="1" x14ac:dyDescent="0.3">
      <c r="A21" s="7"/>
      <c r="B21" s="8">
        <f>IF(ISNA((VLOOKUP(A21,'Récapitulatif FEMMES'!A$13:H$43,2,FALSE))),0,(VLOOKUP(A21,'Récapitulatif FEMMES'!A$13:H$43,2,FALSE)))</f>
        <v>0</v>
      </c>
      <c r="C21" s="8">
        <f>IF(ISNA((VLOOKUP(B21,'Récapitulatif FEMMES'!B$13:J$43,2,FALSE))),0,(VLOOKUP(B21,'Récapitulatif FEMMES'!B$13:J$43,2,FALSE)))</f>
        <v>0</v>
      </c>
      <c r="D21" s="8">
        <f>IF(ISNA((VLOOKUP(A21,'Récapitulatif FEMMES'!A$13:K$43,4,FALSE))),0,(VLOOKUP(A21,'Récapitulatif FEMMES'!A$13:K$43,4,FALSE)))</f>
        <v>0</v>
      </c>
      <c r="E21" s="8">
        <f>IF(ISNA((VLOOKUP(A21,'Récapitulatif FEMMES'!A$13:L$43,5,FALSE))),0,(VLOOKUP(A21,'Récapitulatif FEMMES'!A$13:L$43,5,FALSE)))</f>
        <v>0</v>
      </c>
      <c r="F21" s="8">
        <f>IF(ISNA((VLOOKUP(A21,'Récapitulatif FEMMES'!A$13:I$43,6,FALSE))),0,(VLOOKUP(A21,'Récapitulatif FEMMES'!A$13:I$43,6,FALSE)))</f>
        <v>0</v>
      </c>
      <c r="G21" s="8">
        <f>IF(ISNA((VLOOKUP(A21,'Récapitulatif FEMMES'!A$13:J$43,7,FALSE))),0,(VLOOKUP(A21,'Récapitulatif FEMMES'!A$13:J$43,7,FALSE)))</f>
        <v>0</v>
      </c>
      <c r="H21" s="8">
        <f>IF(ISNA((VLOOKUP(A21,'Récapitulatif FEMMES'!A$13:M$43,8,FALSE))),0,(VLOOKUP(A21,'Récapitulatif FEMMES'!A$13:M$43,8,FALSE)))</f>
        <v>0</v>
      </c>
      <c r="I21" s="40" t="s">
        <v>54</v>
      </c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</row>
    <row r="22" spans="1:21" ht="20.25" customHeight="1" x14ac:dyDescent="0.3">
      <c r="A22" s="7"/>
      <c r="B22" s="8">
        <f>IF(ISNA((VLOOKUP(A22,'Récapitulatif FEMMES'!A$13:H$43,2,FALSE))),0,(VLOOKUP(A22,'Récapitulatif FEMMES'!A$13:H$43,2,FALSE)))</f>
        <v>0</v>
      </c>
      <c r="C22" s="8">
        <f>IF(ISNA((VLOOKUP(B22,'Récapitulatif FEMMES'!B$13:J$43,2,FALSE))),0,(VLOOKUP(B22,'Récapitulatif FEMMES'!B$13:J$43,2,FALSE)))</f>
        <v>0</v>
      </c>
      <c r="D22" s="8">
        <f>IF(ISNA((VLOOKUP(A22,'Récapitulatif FEMMES'!A$13:K$43,4,FALSE))),0,(VLOOKUP(A22,'Récapitulatif FEMMES'!A$13:K$43,4,FALSE)))</f>
        <v>0</v>
      </c>
      <c r="E22" s="8">
        <f>IF(ISNA((VLOOKUP(A22,'Récapitulatif FEMMES'!A$13:L$43,5,FALSE))),0,(VLOOKUP(A22,'Récapitulatif FEMMES'!A$13:L$43,5,FALSE)))</f>
        <v>0</v>
      </c>
      <c r="F22" s="8">
        <f>IF(ISNA((VLOOKUP(A22,'Récapitulatif FEMMES'!A$13:I$43,6,FALSE))),0,(VLOOKUP(A22,'Récapitulatif FEMMES'!A$13:I$43,6,FALSE)))</f>
        <v>0</v>
      </c>
      <c r="G22" s="8">
        <f>IF(ISNA((VLOOKUP(A22,'Récapitulatif FEMMES'!A$13:J$43,7,FALSE))),0,(VLOOKUP(A22,'Récapitulatif FEMMES'!A$13:J$43,7,FALSE)))</f>
        <v>0</v>
      </c>
      <c r="H22" s="8">
        <f>IF(ISNA((VLOOKUP(A22,'Récapitulatif FEMMES'!A$13:M$43,8,FALSE))),0,(VLOOKUP(A22,'Récapitulatif FEMMES'!A$13:M$43,8,FALSE)))</f>
        <v>0</v>
      </c>
      <c r="I22" s="40" t="s">
        <v>54</v>
      </c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</row>
    <row r="23" spans="1:21" ht="20.25" customHeight="1" x14ac:dyDescent="0.3">
      <c r="A23" s="7"/>
      <c r="B23" s="8">
        <f>IF(ISNA((VLOOKUP(A23,'Récapitulatif FEMMES'!A$13:H$43,2,FALSE))),0,(VLOOKUP(A23,'Récapitulatif FEMMES'!A$13:H$43,2,FALSE)))</f>
        <v>0</v>
      </c>
      <c r="C23" s="8">
        <f>IF(ISNA((VLOOKUP(B23,'Récapitulatif FEMMES'!B$13:J$43,2,FALSE))),0,(VLOOKUP(B23,'Récapitulatif FEMMES'!B$13:J$43,2,FALSE)))</f>
        <v>0</v>
      </c>
      <c r="D23" s="8">
        <f>IF(ISNA((VLOOKUP(A23,'Récapitulatif FEMMES'!A$13:K$43,4,FALSE))),0,(VLOOKUP(A23,'Récapitulatif FEMMES'!A$13:K$43,4,FALSE)))</f>
        <v>0</v>
      </c>
      <c r="E23" s="8">
        <f>IF(ISNA((VLOOKUP(A23,'Récapitulatif FEMMES'!A$13:L$43,5,FALSE))),0,(VLOOKUP(A23,'Récapitulatif FEMMES'!A$13:L$43,5,FALSE)))</f>
        <v>0</v>
      </c>
      <c r="F23" s="8">
        <f>IF(ISNA((VLOOKUP(A23,'Récapitulatif FEMMES'!A$13:I$43,6,FALSE))),0,(VLOOKUP(A23,'Récapitulatif FEMMES'!A$13:I$43,6,FALSE)))</f>
        <v>0</v>
      </c>
      <c r="G23" s="8">
        <f>IF(ISNA((VLOOKUP(A23,'Récapitulatif FEMMES'!A$13:J$43,7,FALSE))),0,(VLOOKUP(A23,'Récapitulatif FEMMES'!A$13:J$43,7,FALSE)))</f>
        <v>0</v>
      </c>
      <c r="H23" s="8">
        <f>IF(ISNA((VLOOKUP(A23,'Récapitulatif FEMMES'!A$13:M$43,8,FALSE))),0,(VLOOKUP(A23,'Récapitulatif FEMMES'!A$13:M$43,8,FALSE)))</f>
        <v>0</v>
      </c>
      <c r="I23" s="40" t="s">
        <v>54</v>
      </c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</row>
    <row r="24" spans="1:21" ht="20.25" customHeight="1" x14ac:dyDescent="0.3">
      <c r="A24" s="7"/>
      <c r="B24" s="8">
        <f>IF(ISNA((VLOOKUP(A24,'Récapitulatif FEMMES'!A$13:H$43,2,FALSE))),0,(VLOOKUP(A24,'Récapitulatif FEMMES'!A$13:H$43,2,FALSE)))</f>
        <v>0</v>
      </c>
      <c r="C24" s="8">
        <f>IF(ISNA((VLOOKUP(B24,'Récapitulatif FEMMES'!B$13:J$43,2,FALSE))),0,(VLOOKUP(B24,'Récapitulatif FEMMES'!B$13:J$43,2,FALSE)))</f>
        <v>0</v>
      </c>
      <c r="D24" s="8">
        <f>IF(ISNA((VLOOKUP(A24,'Récapitulatif FEMMES'!A$13:K$43,4,FALSE))),0,(VLOOKUP(A24,'Récapitulatif FEMMES'!A$13:K$43,4,FALSE)))</f>
        <v>0</v>
      </c>
      <c r="E24" s="8">
        <f>IF(ISNA((VLOOKUP(A24,'Récapitulatif FEMMES'!A$13:L$43,5,FALSE))),0,(VLOOKUP(A24,'Récapitulatif FEMMES'!A$13:L$43,5,FALSE)))</f>
        <v>0</v>
      </c>
      <c r="F24" s="8">
        <f>IF(ISNA((VLOOKUP(A24,'Récapitulatif FEMMES'!A$13:I$43,6,FALSE))),0,(VLOOKUP(A24,'Récapitulatif FEMMES'!A$13:I$43,6,FALSE)))</f>
        <v>0</v>
      </c>
      <c r="G24" s="8">
        <f>IF(ISNA((VLOOKUP(A24,'Récapitulatif FEMMES'!A$13:J$43,7,FALSE))),0,(VLOOKUP(A24,'Récapitulatif FEMMES'!A$13:J$43,7,FALSE)))</f>
        <v>0</v>
      </c>
      <c r="H24" s="8">
        <f>IF(ISNA((VLOOKUP(A24,'Récapitulatif FEMMES'!A$13:M$43,8,FALSE))),0,(VLOOKUP(A24,'Récapitulatif FEMMES'!A$13:M$43,8,FALSE)))</f>
        <v>0</v>
      </c>
      <c r="I24" s="40" t="s">
        <v>54</v>
      </c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</row>
    <row r="25" spans="1:21" ht="20.25" customHeight="1" x14ac:dyDescent="0.3">
      <c r="A25" s="62"/>
      <c r="B25" s="41">
        <f>IF(ISNA((VLOOKUP(A25,'Récapitulatif FEMMES'!A$13:H$43,2,FALSE))),0,(VLOOKUP(A25,'Récapitulatif FEMMES'!A$13:H$43,2,FALSE)))</f>
        <v>0</v>
      </c>
      <c r="C25" s="41">
        <f>IF(ISNA((VLOOKUP(B25,'Récapitulatif FEMMES'!B$13:J$43,2,FALSE))),0,(VLOOKUP(B25,'Récapitulatif FEMMES'!B$13:J$43,2,FALSE)))</f>
        <v>0</v>
      </c>
      <c r="D25" s="41">
        <f>IF(ISNA((VLOOKUP(A25,'Récapitulatif FEMMES'!A$13:K$43,4,FALSE))),0,(VLOOKUP(A25,'Récapitulatif FEMMES'!A$13:K$43,4,FALSE)))</f>
        <v>0</v>
      </c>
      <c r="E25" s="41">
        <f>IF(ISNA((VLOOKUP(A25,'Récapitulatif FEMMES'!A$13:L$43,5,FALSE))),0,(VLOOKUP(A25,'Récapitulatif FEMMES'!A$13:L$43,5,FALSE)))</f>
        <v>0</v>
      </c>
      <c r="F25" s="41">
        <f>IF(ISNA((VLOOKUP(A25,'Récapitulatif FEMMES'!A$13:I$43,6,FALSE))),0,(VLOOKUP(A25,'Récapitulatif FEMMES'!A$13:I$43,6,FALSE)))</f>
        <v>0</v>
      </c>
      <c r="G25" s="41">
        <f>IF(ISNA((VLOOKUP(A25,'Récapitulatif FEMMES'!A$13:J$43,7,FALSE))),0,(VLOOKUP(A25,'Récapitulatif FEMMES'!A$13:J$43,7,FALSE)))</f>
        <v>0</v>
      </c>
      <c r="H25" s="41">
        <f>IF(ISNA((VLOOKUP(A25,'Récapitulatif FEMMES'!A$13:M$43,8,FALSE))),0,(VLOOKUP(A25,'Récapitulatif FEMMES'!A$13:M$43,8,FALSE)))</f>
        <v>0</v>
      </c>
      <c r="I25" s="41" t="s">
        <v>55</v>
      </c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</row>
    <row r="26" spans="1:21" ht="20.25" customHeight="1" x14ac:dyDescent="0.3">
      <c r="A26" s="33"/>
      <c r="B26" s="17"/>
      <c r="C26" s="17"/>
      <c r="D26" s="17"/>
      <c r="E26" s="17"/>
      <c r="F26" s="17"/>
      <c r="G26" s="17"/>
      <c r="H26" s="17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</row>
    <row r="27" spans="1:21" ht="20.25" customHeight="1" x14ac:dyDescent="0.3">
      <c r="A27" s="64" t="s">
        <v>23</v>
      </c>
      <c r="B27" s="64"/>
      <c r="C27" s="91" t="s">
        <v>37</v>
      </c>
      <c r="D27" s="92"/>
      <c r="E27" s="92"/>
      <c r="F27" s="92"/>
      <c r="G27" s="92"/>
      <c r="H27" s="92"/>
      <c r="I27" s="9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</row>
    <row r="28" spans="1:21" ht="20.25" customHeight="1" x14ac:dyDescent="0.3">
      <c r="A28" s="64" t="s">
        <v>13</v>
      </c>
      <c r="B28" s="64"/>
      <c r="C28" s="91">
        <f>COUNTA(A32:A34,A40:A42)/3</f>
        <v>0</v>
      </c>
      <c r="D28" s="92"/>
      <c r="E28" s="92"/>
      <c r="F28" s="92"/>
      <c r="G28" s="92"/>
      <c r="H28" s="92"/>
      <c r="I28" s="9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</row>
    <row r="29" spans="1:21" ht="22.5" customHeight="1" x14ac:dyDescent="0.3"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</row>
    <row r="30" spans="1:21" ht="22.5" customHeight="1" x14ac:dyDescent="0.3">
      <c r="A30" s="90" t="s">
        <v>35</v>
      </c>
      <c r="B30" s="90"/>
      <c r="C30" s="90"/>
      <c r="D30" s="90"/>
      <c r="E30" s="90"/>
      <c r="F30" s="90"/>
      <c r="G30" s="90"/>
      <c r="H30" s="90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</row>
    <row r="31" spans="1:21" ht="32.25" customHeight="1" x14ac:dyDescent="0.3">
      <c r="A31" s="24" t="s">
        <v>2</v>
      </c>
      <c r="B31" s="24" t="s">
        <v>8</v>
      </c>
      <c r="C31" s="24" t="s">
        <v>3</v>
      </c>
      <c r="D31" s="24" t="str">
        <f>'Récapitulatif FEMMES'!D$12</f>
        <v>CATÉGORIE D'AGE</v>
      </c>
      <c r="E31" s="24" t="str">
        <f>'Récapitulatif FEMMES'!E$12</f>
        <v>CATEGORIE DE LICENCE</v>
      </c>
      <c r="F31" s="24" t="s">
        <v>0</v>
      </c>
      <c r="G31" s="24" t="s">
        <v>18</v>
      </c>
      <c r="H31" s="24" t="s">
        <v>1</v>
      </c>
      <c r="I31" s="24" t="s">
        <v>56</v>
      </c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</row>
    <row r="32" spans="1:21" ht="20.25" customHeight="1" x14ac:dyDescent="0.3">
      <c r="A32" s="7"/>
      <c r="B32" s="8">
        <f>IF(ISNA((VLOOKUP(A32,'Récapitulatif FEMMES'!A$13:H$43,2,FALSE))),0,(VLOOKUP(A32,'Récapitulatif FEMMES'!A$13:H$43,2,FALSE)))</f>
        <v>0</v>
      </c>
      <c r="C32" s="8">
        <f>IF(ISNA((VLOOKUP(B32,'Récapitulatif FEMMES'!B$13:J$43,2,FALSE))),0,(VLOOKUP(B32,'Récapitulatif FEMMES'!B$13:J$43,2,FALSE)))</f>
        <v>0</v>
      </c>
      <c r="D32" s="8">
        <f>IF(ISNA((VLOOKUP(A32,'Récapitulatif FEMMES'!A$13:K$43,4,FALSE))),0,(VLOOKUP(A32,'Récapitulatif FEMMES'!A$13:K$43,4,FALSE)))</f>
        <v>0</v>
      </c>
      <c r="E32" s="8">
        <f>IF(ISNA((VLOOKUP(A32,'Récapitulatif FEMMES'!A$13:L$43,5,FALSE))),0,(VLOOKUP(A32,'Récapitulatif FEMMES'!A$13:L$43,5,FALSE)))</f>
        <v>0</v>
      </c>
      <c r="F32" s="8">
        <f>IF(ISNA((VLOOKUP(A32,'Récapitulatif FEMMES'!A$13:I$43,6,FALSE))),0,(VLOOKUP(A32,'Récapitulatif FEMMES'!A$13:I$43,6,FALSE)))</f>
        <v>0</v>
      </c>
      <c r="G32" s="8">
        <f>IF(ISNA((VLOOKUP(A32,'Récapitulatif FEMMES'!A$13:J$43,7,FALSE))),0,(VLOOKUP(A32,'Récapitulatif FEMMES'!A$13:J$43,7,FALSE)))</f>
        <v>0</v>
      </c>
      <c r="H32" s="8">
        <f>IF(ISNA((VLOOKUP(A32,'Récapitulatif FEMMES'!A$13:M$43,8,FALSE))),0,(VLOOKUP(A32,'Récapitulatif FEMMES'!A$13:M$43,8,FALSE)))</f>
        <v>0</v>
      </c>
      <c r="I32" s="40" t="s">
        <v>54</v>
      </c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</row>
    <row r="33" spans="1:21" ht="20.25" customHeight="1" x14ac:dyDescent="0.3">
      <c r="A33" s="7"/>
      <c r="B33" s="8">
        <f>IF(ISNA((VLOOKUP(A33,'Récapitulatif FEMMES'!A$13:H$43,2,FALSE))),0,(VLOOKUP(A33,'Récapitulatif FEMMES'!A$13:H$43,2,FALSE)))</f>
        <v>0</v>
      </c>
      <c r="C33" s="8">
        <f>IF(ISNA((VLOOKUP(B33,'Récapitulatif FEMMES'!B$13:J$43,2,FALSE))),0,(VLOOKUP(B33,'Récapitulatif FEMMES'!B$13:J$43,2,FALSE)))</f>
        <v>0</v>
      </c>
      <c r="D33" s="8">
        <f>IF(ISNA((VLOOKUP(A33,'Récapitulatif FEMMES'!A$13:K$43,4,FALSE))),0,(VLOOKUP(A33,'Récapitulatif FEMMES'!A$13:K$43,4,FALSE)))</f>
        <v>0</v>
      </c>
      <c r="E33" s="8">
        <f>IF(ISNA((VLOOKUP(A33,'Récapitulatif FEMMES'!A$13:L$43,5,FALSE))),0,(VLOOKUP(A33,'Récapitulatif FEMMES'!A$13:L$43,5,FALSE)))</f>
        <v>0</v>
      </c>
      <c r="F33" s="8">
        <f>IF(ISNA((VLOOKUP(A33,'Récapitulatif FEMMES'!A$13:I$43,6,FALSE))),0,(VLOOKUP(A33,'Récapitulatif FEMMES'!A$13:I$43,6,FALSE)))</f>
        <v>0</v>
      </c>
      <c r="G33" s="8">
        <f>IF(ISNA((VLOOKUP(A33,'Récapitulatif FEMMES'!A$13:J$43,7,FALSE))),0,(VLOOKUP(A33,'Récapitulatif FEMMES'!A$13:J$43,7,FALSE)))</f>
        <v>0</v>
      </c>
      <c r="H33" s="8">
        <f>IF(ISNA((VLOOKUP(A33,'Récapitulatif FEMMES'!A$13:M$43,8,FALSE))),0,(VLOOKUP(A33,'Récapitulatif FEMMES'!A$13:M$43,8,FALSE)))</f>
        <v>0</v>
      </c>
      <c r="I33" s="40" t="s">
        <v>54</v>
      </c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</row>
    <row r="34" spans="1:21" ht="20.25" customHeight="1" x14ac:dyDescent="0.3">
      <c r="A34" s="7"/>
      <c r="B34" s="8">
        <f>IF(ISNA((VLOOKUP(A34,'Récapitulatif FEMMES'!A$13:H$43,2,FALSE))),0,(VLOOKUP(A34,'Récapitulatif FEMMES'!A$13:H$43,2,FALSE)))</f>
        <v>0</v>
      </c>
      <c r="C34" s="8">
        <f>IF(ISNA((VLOOKUP(B34,'Récapitulatif FEMMES'!B$13:J$43,2,FALSE))),0,(VLOOKUP(B34,'Récapitulatif FEMMES'!B$13:J$43,2,FALSE)))</f>
        <v>0</v>
      </c>
      <c r="D34" s="8">
        <f>IF(ISNA((VLOOKUP(A34,'Récapitulatif FEMMES'!A$13:K$43,4,FALSE))),0,(VLOOKUP(A34,'Récapitulatif FEMMES'!A$13:K$43,4,FALSE)))</f>
        <v>0</v>
      </c>
      <c r="E34" s="8">
        <f>IF(ISNA((VLOOKUP(A34,'Récapitulatif FEMMES'!A$13:L$43,5,FALSE))),0,(VLOOKUP(A34,'Récapitulatif FEMMES'!A$13:L$43,5,FALSE)))</f>
        <v>0</v>
      </c>
      <c r="F34" s="8">
        <f>IF(ISNA((VLOOKUP(A34,'Récapitulatif FEMMES'!A$13:I$43,6,FALSE))),0,(VLOOKUP(A34,'Récapitulatif FEMMES'!A$13:I$43,6,FALSE)))</f>
        <v>0</v>
      </c>
      <c r="G34" s="8">
        <f>IF(ISNA((VLOOKUP(A34,'Récapitulatif FEMMES'!A$13:J$43,7,FALSE))),0,(VLOOKUP(A34,'Récapitulatif FEMMES'!A$13:J$43,7,FALSE)))</f>
        <v>0</v>
      </c>
      <c r="H34" s="8">
        <f>IF(ISNA((VLOOKUP(A34,'Récapitulatif FEMMES'!A$13:M$43,8,FALSE))),0,(VLOOKUP(A34,'Récapitulatif FEMMES'!A$13:M$43,8,FALSE)))</f>
        <v>0</v>
      </c>
      <c r="I34" s="40" t="s">
        <v>54</v>
      </c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</row>
    <row r="35" spans="1:21" ht="20.25" customHeight="1" x14ac:dyDescent="0.3">
      <c r="A35" s="7"/>
      <c r="B35" s="8">
        <f>IF(ISNA((VLOOKUP(A35,'Récapitulatif FEMMES'!A$13:H$43,2,FALSE))),0,(VLOOKUP(A35,'Récapitulatif FEMMES'!A$13:H$43,2,FALSE)))</f>
        <v>0</v>
      </c>
      <c r="C35" s="8">
        <f>IF(ISNA((VLOOKUP(B35,'Récapitulatif FEMMES'!B$13:J$43,2,FALSE))),0,(VLOOKUP(B35,'Récapitulatif FEMMES'!B$13:J$43,2,FALSE)))</f>
        <v>0</v>
      </c>
      <c r="D35" s="8">
        <f>IF(ISNA((VLOOKUP(A35,'Récapitulatif FEMMES'!A$13:K$43,4,FALSE))),0,(VLOOKUP(A35,'Récapitulatif FEMMES'!A$13:K$43,4,FALSE)))</f>
        <v>0</v>
      </c>
      <c r="E35" s="8">
        <f>IF(ISNA((VLOOKUP(A35,'Récapitulatif FEMMES'!A$13:L$43,5,FALSE))),0,(VLOOKUP(A35,'Récapitulatif FEMMES'!A$13:L$43,5,FALSE)))</f>
        <v>0</v>
      </c>
      <c r="F35" s="8">
        <f>IF(ISNA((VLOOKUP(A35,'Récapitulatif FEMMES'!A$13:I$43,6,FALSE))),0,(VLOOKUP(A35,'Récapitulatif FEMMES'!A$13:I$43,6,FALSE)))</f>
        <v>0</v>
      </c>
      <c r="G35" s="8">
        <f>IF(ISNA((VLOOKUP(A35,'Récapitulatif FEMMES'!A$13:J$43,7,FALSE))),0,(VLOOKUP(A35,'Récapitulatif FEMMES'!A$13:J$43,7,FALSE)))</f>
        <v>0</v>
      </c>
      <c r="H35" s="8">
        <f>IF(ISNA((VLOOKUP(A35,'Récapitulatif FEMMES'!A$13:M$43,8,FALSE))),0,(VLOOKUP(A35,'Récapitulatif FEMMES'!A$13:M$43,8,FALSE)))</f>
        <v>0</v>
      </c>
      <c r="I35" s="40" t="s">
        <v>54</v>
      </c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</row>
    <row r="36" spans="1:21" ht="20.25" customHeight="1" x14ac:dyDescent="0.3">
      <c r="A36" s="62"/>
      <c r="B36" s="41">
        <f>IF(ISNA((VLOOKUP(A36,'Récapitulatif FEMMES'!A$13:H$43,2,FALSE))),0,(VLOOKUP(A36,'Récapitulatif FEMMES'!A$13:H$43,2,FALSE)))</f>
        <v>0</v>
      </c>
      <c r="C36" s="41">
        <f>IF(ISNA((VLOOKUP(B36,'Récapitulatif FEMMES'!B$13:J$43,2,FALSE))),0,(VLOOKUP(B36,'Récapitulatif FEMMES'!B$13:J$43,2,FALSE)))</f>
        <v>0</v>
      </c>
      <c r="D36" s="41">
        <f>IF(ISNA((VLOOKUP(A36,'Récapitulatif FEMMES'!A$13:K$43,4,FALSE))),0,(VLOOKUP(A36,'Récapitulatif FEMMES'!A$13:K$43,4,FALSE)))</f>
        <v>0</v>
      </c>
      <c r="E36" s="41">
        <f>IF(ISNA((VLOOKUP(A36,'Récapitulatif FEMMES'!A$13:L$43,5,FALSE))),0,(VLOOKUP(A36,'Récapitulatif FEMMES'!A$13:L$43,5,FALSE)))</f>
        <v>0</v>
      </c>
      <c r="F36" s="41">
        <f>IF(ISNA((VLOOKUP(A36,'Récapitulatif FEMMES'!A$13:I$43,6,FALSE))),0,(VLOOKUP(A36,'Récapitulatif FEMMES'!A$13:I$43,6,FALSE)))</f>
        <v>0</v>
      </c>
      <c r="G36" s="41">
        <f>IF(ISNA((VLOOKUP(A36,'Récapitulatif FEMMES'!A$13:J$43,7,FALSE))),0,(VLOOKUP(A36,'Récapitulatif FEMMES'!A$13:J$43,7,FALSE)))</f>
        <v>0</v>
      </c>
      <c r="H36" s="41">
        <f>IF(ISNA((VLOOKUP(A36,'Récapitulatif FEMMES'!A$13:M$43,8,FALSE))),0,(VLOOKUP(A36,'Récapitulatif FEMMES'!A$13:M$43,8,FALSE)))</f>
        <v>0</v>
      </c>
      <c r="I36" s="41" t="s">
        <v>55</v>
      </c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</row>
    <row r="37" spans="1:21" s="32" customFormat="1" ht="22.5" customHeight="1" x14ac:dyDescent="0.3">
      <c r="A37" s="5"/>
      <c r="B37" s="6"/>
      <c r="C37" s="6"/>
      <c r="D37" s="6"/>
      <c r="E37" s="6"/>
      <c r="F37" s="6"/>
      <c r="G37" s="6"/>
      <c r="H37" s="6"/>
    </row>
    <row r="38" spans="1:21" ht="22.5" customHeight="1" x14ac:dyDescent="0.3">
      <c r="A38" s="90" t="s">
        <v>36</v>
      </c>
      <c r="B38" s="90"/>
      <c r="C38" s="90"/>
      <c r="D38" s="90"/>
      <c r="E38" s="90"/>
      <c r="F38" s="90"/>
      <c r="G38" s="90"/>
      <c r="H38" s="90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</row>
    <row r="39" spans="1:21" ht="32.25" customHeight="1" x14ac:dyDescent="0.3">
      <c r="A39" s="24" t="s">
        <v>2</v>
      </c>
      <c r="B39" s="24" t="s">
        <v>8</v>
      </c>
      <c r="C39" s="24" t="s">
        <v>3</v>
      </c>
      <c r="D39" s="24" t="str">
        <f>'Récapitulatif FEMMES'!D$12</f>
        <v>CATÉGORIE D'AGE</v>
      </c>
      <c r="E39" s="24" t="str">
        <f>'Récapitulatif FEMMES'!E$12</f>
        <v>CATEGORIE DE LICENCE</v>
      </c>
      <c r="F39" s="24" t="s">
        <v>0</v>
      </c>
      <c r="G39" s="24" t="s">
        <v>18</v>
      </c>
      <c r="H39" s="24" t="s">
        <v>1</v>
      </c>
      <c r="I39" s="24" t="s">
        <v>56</v>
      </c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</row>
    <row r="40" spans="1:21" ht="20.25" customHeight="1" x14ac:dyDescent="0.3">
      <c r="A40" s="7"/>
      <c r="B40" s="8">
        <f>IF(ISNA((VLOOKUP(A40,'Récapitulatif FEMMES'!A$13:H$43,2,FALSE))),0,(VLOOKUP(A40,'Récapitulatif FEMMES'!A$13:H$43,2,FALSE)))</f>
        <v>0</v>
      </c>
      <c r="C40" s="8">
        <f>IF(ISNA((VLOOKUP(B40,'Récapitulatif FEMMES'!B$13:J$43,2,FALSE))),0,(VLOOKUP(B40,'Récapitulatif FEMMES'!B$13:J$43,2,FALSE)))</f>
        <v>0</v>
      </c>
      <c r="D40" s="8">
        <f>IF(ISNA((VLOOKUP(A40,'Récapitulatif FEMMES'!A$13:K$43,4,FALSE))),0,(VLOOKUP(A40,'Récapitulatif FEMMES'!A$13:K$43,4,FALSE)))</f>
        <v>0</v>
      </c>
      <c r="E40" s="8">
        <f>IF(ISNA((VLOOKUP(A40,'Récapitulatif FEMMES'!A$13:L$43,5,FALSE))),0,(VLOOKUP(A40,'Récapitulatif FEMMES'!A$13:L$43,5,FALSE)))</f>
        <v>0</v>
      </c>
      <c r="F40" s="8">
        <f>IF(ISNA((VLOOKUP(A40,'Récapitulatif FEMMES'!A$13:I$43,6,FALSE))),0,(VLOOKUP(A40,'Récapitulatif FEMMES'!A$13:I$43,6,FALSE)))</f>
        <v>0</v>
      </c>
      <c r="G40" s="8">
        <f>IF(ISNA((VLOOKUP(A40,'Récapitulatif FEMMES'!A$13:J$43,7,FALSE))),0,(VLOOKUP(A40,'Récapitulatif FEMMES'!A$13:J$43,7,FALSE)))</f>
        <v>0</v>
      </c>
      <c r="H40" s="8">
        <f>IF(ISNA((VLOOKUP(A40,'Récapitulatif FEMMES'!A$13:M$43,8,FALSE))),0,(VLOOKUP(A40,'Récapitulatif FEMMES'!A$13:M$43,8,FALSE)))</f>
        <v>0</v>
      </c>
      <c r="I40" s="40" t="s">
        <v>54</v>
      </c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</row>
    <row r="41" spans="1:21" ht="20.25" customHeight="1" x14ac:dyDescent="0.3">
      <c r="A41" s="7"/>
      <c r="B41" s="8">
        <f>IF(ISNA((VLOOKUP(A41,'Récapitulatif FEMMES'!A$13:H$43,2,FALSE))),0,(VLOOKUP(A41,'Récapitulatif FEMMES'!A$13:H$43,2,FALSE)))</f>
        <v>0</v>
      </c>
      <c r="C41" s="8">
        <f>IF(ISNA((VLOOKUP(B41,'Récapitulatif FEMMES'!B$13:J$43,2,FALSE))),0,(VLOOKUP(B41,'Récapitulatif FEMMES'!B$13:J$43,2,FALSE)))</f>
        <v>0</v>
      </c>
      <c r="D41" s="8">
        <f>IF(ISNA((VLOOKUP(A41,'Récapitulatif FEMMES'!A$13:K$43,4,FALSE))),0,(VLOOKUP(A41,'Récapitulatif FEMMES'!A$13:K$43,4,FALSE)))</f>
        <v>0</v>
      </c>
      <c r="E41" s="8">
        <f>IF(ISNA((VLOOKUP(A41,'Récapitulatif FEMMES'!A$13:L$43,5,FALSE))),0,(VLOOKUP(A41,'Récapitulatif FEMMES'!A$13:L$43,5,FALSE)))</f>
        <v>0</v>
      </c>
      <c r="F41" s="8">
        <f>IF(ISNA((VLOOKUP(A41,'Récapitulatif FEMMES'!A$13:I$43,6,FALSE))),0,(VLOOKUP(A41,'Récapitulatif FEMMES'!A$13:I$43,6,FALSE)))</f>
        <v>0</v>
      </c>
      <c r="G41" s="8">
        <f>IF(ISNA((VLOOKUP(A41,'Récapitulatif FEMMES'!A$13:J$43,7,FALSE))),0,(VLOOKUP(A41,'Récapitulatif FEMMES'!A$13:J$43,7,FALSE)))</f>
        <v>0</v>
      </c>
      <c r="H41" s="8">
        <f>IF(ISNA((VLOOKUP(A41,'Récapitulatif FEMMES'!A$13:M$43,8,FALSE))),0,(VLOOKUP(A41,'Récapitulatif FEMMES'!A$13:M$43,8,FALSE)))</f>
        <v>0</v>
      </c>
      <c r="I41" s="40" t="s">
        <v>54</v>
      </c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</row>
    <row r="42" spans="1:21" ht="20.25" customHeight="1" x14ac:dyDescent="0.3">
      <c r="A42" s="7"/>
      <c r="B42" s="8">
        <f>IF(ISNA((VLOOKUP(A42,'Récapitulatif FEMMES'!A$13:H$43,2,FALSE))),0,(VLOOKUP(A42,'Récapitulatif FEMMES'!A$13:H$43,2,FALSE)))</f>
        <v>0</v>
      </c>
      <c r="C42" s="8">
        <f>IF(ISNA((VLOOKUP(B42,'Récapitulatif FEMMES'!B$13:J$43,2,FALSE))),0,(VLOOKUP(B42,'Récapitulatif FEMMES'!B$13:J$43,2,FALSE)))</f>
        <v>0</v>
      </c>
      <c r="D42" s="8">
        <f>IF(ISNA((VLOOKUP(A42,'Récapitulatif FEMMES'!A$13:K$43,4,FALSE))),0,(VLOOKUP(A42,'Récapitulatif FEMMES'!A$13:K$43,4,FALSE)))</f>
        <v>0</v>
      </c>
      <c r="E42" s="8">
        <f>IF(ISNA((VLOOKUP(A42,'Récapitulatif FEMMES'!A$13:L$43,5,FALSE))),0,(VLOOKUP(A42,'Récapitulatif FEMMES'!A$13:L$43,5,FALSE)))</f>
        <v>0</v>
      </c>
      <c r="F42" s="8">
        <f>IF(ISNA((VLOOKUP(A42,'Récapitulatif FEMMES'!A$13:I$43,6,FALSE))),0,(VLOOKUP(A42,'Récapitulatif FEMMES'!A$13:I$43,6,FALSE)))</f>
        <v>0</v>
      </c>
      <c r="G42" s="8">
        <f>IF(ISNA((VLOOKUP(A42,'Récapitulatif FEMMES'!A$13:J$43,7,FALSE))),0,(VLOOKUP(A42,'Récapitulatif FEMMES'!A$13:J$43,7,FALSE)))</f>
        <v>0</v>
      </c>
      <c r="H42" s="8">
        <f>IF(ISNA((VLOOKUP(A42,'Récapitulatif FEMMES'!A$13:M$43,8,FALSE))),0,(VLOOKUP(A42,'Récapitulatif FEMMES'!A$13:M$43,8,FALSE)))</f>
        <v>0</v>
      </c>
      <c r="I42" s="40" t="s">
        <v>54</v>
      </c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</row>
    <row r="43" spans="1:21" ht="20.25" customHeight="1" x14ac:dyDescent="0.3">
      <c r="A43" s="7"/>
      <c r="B43" s="8">
        <f>IF(ISNA((VLOOKUP(A43,'Récapitulatif FEMMES'!A$13:H$43,2,FALSE))),0,(VLOOKUP(A43,'Récapitulatif FEMMES'!A$13:H$43,2,FALSE)))</f>
        <v>0</v>
      </c>
      <c r="C43" s="8">
        <f>IF(ISNA((VLOOKUP(B43,'Récapitulatif FEMMES'!B$13:J$43,2,FALSE))),0,(VLOOKUP(B43,'Récapitulatif FEMMES'!B$13:J$43,2,FALSE)))</f>
        <v>0</v>
      </c>
      <c r="D43" s="8">
        <f>IF(ISNA((VLOOKUP(A43,'Récapitulatif FEMMES'!A$13:K$43,4,FALSE))),0,(VLOOKUP(A43,'Récapitulatif FEMMES'!A$13:K$43,4,FALSE)))</f>
        <v>0</v>
      </c>
      <c r="E43" s="8">
        <f>IF(ISNA((VLOOKUP(A43,'Récapitulatif FEMMES'!A$13:L$43,5,FALSE))),0,(VLOOKUP(A43,'Récapitulatif FEMMES'!A$13:L$43,5,FALSE)))</f>
        <v>0</v>
      </c>
      <c r="F43" s="8">
        <f>IF(ISNA((VLOOKUP(A43,'Récapitulatif FEMMES'!A$13:I$43,6,FALSE))),0,(VLOOKUP(A43,'Récapitulatif FEMMES'!A$13:I$43,6,FALSE)))</f>
        <v>0</v>
      </c>
      <c r="G43" s="8">
        <f>IF(ISNA((VLOOKUP(A43,'Récapitulatif FEMMES'!A$13:J$43,7,FALSE))),0,(VLOOKUP(A43,'Récapitulatif FEMMES'!A$13:J$43,7,FALSE)))</f>
        <v>0</v>
      </c>
      <c r="H43" s="8">
        <f>IF(ISNA((VLOOKUP(A43,'Récapitulatif FEMMES'!A$13:M$43,8,FALSE))),0,(VLOOKUP(A43,'Récapitulatif FEMMES'!A$13:M$43,8,FALSE)))</f>
        <v>0</v>
      </c>
      <c r="I43" s="40" t="s">
        <v>54</v>
      </c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</row>
    <row r="44" spans="1:21" ht="20.25" customHeight="1" x14ac:dyDescent="0.3">
      <c r="A44" s="62"/>
      <c r="B44" s="41">
        <f>IF(ISNA((VLOOKUP(A44,'Récapitulatif FEMMES'!A$13:H$43,2,FALSE))),0,(VLOOKUP(A44,'Récapitulatif FEMMES'!A$13:H$43,2,FALSE)))</f>
        <v>0</v>
      </c>
      <c r="C44" s="41">
        <f>IF(ISNA((VLOOKUP(B44,'Récapitulatif FEMMES'!B$13:J$43,2,FALSE))),0,(VLOOKUP(B44,'Récapitulatif FEMMES'!B$13:J$43,2,FALSE)))</f>
        <v>0</v>
      </c>
      <c r="D44" s="41">
        <f>IF(ISNA((VLOOKUP(A44,'Récapitulatif FEMMES'!A$13:K$43,4,FALSE))),0,(VLOOKUP(A44,'Récapitulatif FEMMES'!A$13:K$43,4,FALSE)))</f>
        <v>0</v>
      </c>
      <c r="E44" s="41">
        <f>IF(ISNA((VLOOKUP(A44,'Récapitulatif FEMMES'!A$13:L$43,5,FALSE))),0,(VLOOKUP(A44,'Récapitulatif FEMMES'!A$13:L$43,5,FALSE)))</f>
        <v>0</v>
      </c>
      <c r="F44" s="41">
        <f>IF(ISNA((VLOOKUP(A44,'Récapitulatif FEMMES'!A$13:I$43,6,FALSE))),0,(VLOOKUP(A44,'Récapitulatif FEMMES'!A$13:I$43,6,FALSE)))</f>
        <v>0</v>
      </c>
      <c r="G44" s="41">
        <f>IF(ISNA((VLOOKUP(A44,'Récapitulatif FEMMES'!A$13:J$43,7,FALSE))),0,(VLOOKUP(A44,'Récapitulatif FEMMES'!A$13:J$43,7,FALSE)))</f>
        <v>0</v>
      </c>
      <c r="H44" s="41">
        <f>IF(ISNA((VLOOKUP(A44,'Récapitulatif FEMMES'!A$13:M$43,8,FALSE))),0,(VLOOKUP(A44,'Récapitulatif FEMMES'!A$13:M$43,8,FALSE)))</f>
        <v>0</v>
      </c>
      <c r="I44" s="41" t="s">
        <v>55</v>
      </c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</row>
  </sheetData>
  <sheetProtection selectLockedCells="1"/>
  <mergeCells count="19">
    <mergeCell ref="A38:H38"/>
    <mergeCell ref="A8:B8"/>
    <mergeCell ref="A9:B9"/>
    <mergeCell ref="A11:H11"/>
    <mergeCell ref="A19:H19"/>
    <mergeCell ref="A27:B27"/>
    <mergeCell ref="A28:B28"/>
    <mergeCell ref="A30:H30"/>
    <mergeCell ref="C8:I8"/>
    <mergeCell ref="C9:I9"/>
    <mergeCell ref="C27:I27"/>
    <mergeCell ref="C28:I28"/>
    <mergeCell ref="A6:B6"/>
    <mergeCell ref="A1:H1"/>
    <mergeCell ref="A2:H2"/>
    <mergeCell ref="A3:H3"/>
    <mergeCell ref="A5:B5"/>
    <mergeCell ref="C5:I5"/>
    <mergeCell ref="C6:I6"/>
  </mergeCells>
  <dataValidations count="1">
    <dataValidation type="custom" allowBlank="1" showInputMessage="1" showErrorMessage="1" sqref="C9:C10 C5 C28" xr:uid="{00000000-0002-0000-0F00-000000000000}">
      <formula1>EXACT(C5,UPPER(C5))</formula1>
    </dataValidation>
  </dataValidations>
  <pageMargins left="0" right="0" top="0" bottom="0.39370078740157483" header="0" footer="0"/>
  <pageSetup paperSize="9" scale="76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F357E8"/>
    <pageSetUpPr fitToPage="1"/>
  </sheetPr>
  <dimension ref="A1:U64"/>
  <sheetViews>
    <sheetView zoomScaleNormal="100" workbookViewId="0">
      <selection activeCell="A12" sqref="A12:A21"/>
    </sheetView>
  </sheetViews>
  <sheetFormatPr baseColWidth="10" defaultColWidth="11.44140625" defaultRowHeight="11.4" x14ac:dyDescent="0.3"/>
  <cols>
    <col min="1" max="1" width="3.6640625" style="11" customWidth="1"/>
    <col min="2" max="2" width="24.6640625" style="11" customWidth="1"/>
    <col min="3" max="3" width="5.6640625" style="11" customWidth="1"/>
    <col min="4" max="4" width="17.77734375" style="11" customWidth="1"/>
    <col min="5" max="5" width="16.21875" style="11" customWidth="1"/>
    <col min="6" max="6" width="30.77734375" style="11" customWidth="1"/>
    <col min="7" max="7" width="16.88671875" style="11" customWidth="1"/>
    <col min="8" max="16384" width="11.44140625" style="11"/>
  </cols>
  <sheetData>
    <row r="1" spans="1:21" ht="25.5" customHeight="1" x14ac:dyDescent="0.3">
      <c r="A1" s="68" t="str">
        <f>'Récapitulatif HOMMES'!A1</f>
        <v>CHAMPIONNATS DE FRANCE</v>
      </c>
      <c r="B1" s="68"/>
      <c r="C1" s="68"/>
      <c r="D1" s="68"/>
      <c r="E1" s="68"/>
      <c r="F1" s="68"/>
      <c r="G1" s="68"/>
    </row>
    <row r="2" spans="1:21" s="27" customFormat="1" ht="25.5" customHeight="1" x14ac:dyDescent="0.65">
      <c r="A2" s="69" t="str">
        <f>'Récapitulatif HOMMES'!A2</f>
        <v>MASTERS PISTE 2020</v>
      </c>
      <c r="B2" s="69"/>
      <c r="C2" s="69"/>
      <c r="D2" s="69"/>
      <c r="E2" s="69"/>
      <c r="F2" s="69"/>
      <c r="G2" s="69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38"/>
      <c r="T2" s="38"/>
    </row>
    <row r="3" spans="1:21" ht="21" customHeight="1" x14ac:dyDescent="0.3">
      <c r="A3" s="71" t="str">
        <f>'Récapitulatif HOMMES'!A3</f>
        <v>Vélodrome du CREPS  - BOURGES (CENTRE-VAL DE LOIRE)</v>
      </c>
      <c r="B3" s="71"/>
      <c r="C3" s="71"/>
      <c r="D3" s="71"/>
      <c r="E3" s="71"/>
      <c r="F3" s="71"/>
      <c r="G3" s="71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29"/>
      <c r="T3" s="29"/>
    </row>
    <row r="4" spans="1:21" ht="22.5" customHeight="1" x14ac:dyDescent="0.3">
      <c r="A4" s="36"/>
      <c r="B4" s="36"/>
      <c r="C4" s="36"/>
      <c r="D4" s="36"/>
      <c r="E4" s="36"/>
      <c r="F4" s="36"/>
      <c r="G4" s="36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</row>
    <row r="5" spans="1:21" ht="20.25" customHeight="1" x14ac:dyDescent="0.3">
      <c r="A5" s="78" t="s">
        <v>21</v>
      </c>
      <c r="B5" s="78"/>
      <c r="C5" s="79">
        <f>'Récapitulatif FEMMES'!C8:I8</f>
        <v>0</v>
      </c>
      <c r="D5" s="79"/>
      <c r="E5" s="79"/>
      <c r="F5" s="79"/>
      <c r="G5" s="79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</row>
    <row r="6" spans="1:21" ht="20.25" customHeight="1" x14ac:dyDescent="0.3">
      <c r="A6" s="64" t="s">
        <v>7</v>
      </c>
      <c r="B6" s="64"/>
      <c r="C6" s="80" t="s">
        <v>62</v>
      </c>
      <c r="D6" s="80"/>
      <c r="E6" s="80"/>
      <c r="F6" s="80"/>
      <c r="G6" s="80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</row>
    <row r="7" spans="1:21" ht="11.25" customHeight="1" x14ac:dyDescent="0.3">
      <c r="A7" s="18"/>
      <c r="B7" s="18"/>
      <c r="C7" s="19"/>
      <c r="D7" s="19"/>
      <c r="E7" s="19"/>
      <c r="F7" s="19"/>
      <c r="G7" s="19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</row>
    <row r="8" spans="1:21" ht="20.25" customHeight="1" x14ac:dyDescent="0.3">
      <c r="A8" s="64" t="s">
        <v>23</v>
      </c>
      <c r="B8" s="64"/>
      <c r="C8" s="81" t="s">
        <v>41</v>
      </c>
      <c r="D8" s="81"/>
      <c r="E8" s="81"/>
      <c r="F8" s="81"/>
      <c r="G8" s="81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</row>
    <row r="9" spans="1:21" ht="20.25" customHeight="1" x14ac:dyDescent="0.3">
      <c r="A9" s="64" t="s">
        <v>13</v>
      </c>
      <c r="B9" s="64"/>
      <c r="C9" s="77">
        <f>COUNTA(A12:A21)</f>
        <v>0</v>
      </c>
      <c r="D9" s="77"/>
      <c r="E9" s="77"/>
      <c r="F9" s="77"/>
      <c r="G9" s="77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</row>
    <row r="10" spans="1:21" ht="22.5" customHeight="1" x14ac:dyDescent="0.3">
      <c r="A10" s="2"/>
      <c r="B10" s="2"/>
      <c r="C10" s="3"/>
      <c r="D10" s="3"/>
      <c r="E10" s="3"/>
      <c r="F10" s="36"/>
      <c r="G10" s="36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</row>
    <row r="11" spans="1:21" ht="32.25" customHeight="1" x14ac:dyDescent="0.3">
      <c r="A11" s="24" t="s">
        <v>2</v>
      </c>
      <c r="B11" s="24" t="s">
        <v>8</v>
      </c>
      <c r="C11" s="24" t="s">
        <v>3</v>
      </c>
      <c r="D11" s="24" t="str">
        <f>'Récapitulatif FEMMES'!D12</f>
        <v>CATÉGORIE D'AGE</v>
      </c>
      <c r="E11" s="24" t="str">
        <f>'Récapitulatif FEMMES'!E12</f>
        <v>CATEGORIE DE LICENCE</v>
      </c>
      <c r="F11" s="24" t="s">
        <v>0</v>
      </c>
      <c r="G11" s="24" t="s">
        <v>18</v>
      </c>
      <c r="H11" s="24" t="s">
        <v>1</v>
      </c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</row>
    <row r="12" spans="1:21" ht="20.25" customHeight="1" x14ac:dyDescent="0.3">
      <c r="A12" s="7"/>
      <c r="B12" s="8">
        <f>IF(ISNA((VLOOKUP(A12,'Récapitulatif FEMMES'!A$13:H$43,2,FALSE))),0,(VLOOKUP(A12,'Récapitulatif FEMMES'!A$13:H$43,2,FALSE)))</f>
        <v>0</v>
      </c>
      <c r="C12" s="8">
        <f>IF(ISNA((VLOOKUP(B12,'Récapitulatif FEMMES'!B$13:J$43,2,FALSE))),0,(VLOOKUP(B12,'Récapitulatif FEMMES'!B$13:J$43,2,FALSE)))</f>
        <v>0</v>
      </c>
      <c r="D12" s="8">
        <f>IF(ISNA((VLOOKUP(A12,'Récapitulatif FEMMES'!A$13:I$42,4,FALSE))),0,(VLOOKUP(A12,'Récapitulatif FEMMES'!A$13:I$42,4,FALSE)))</f>
        <v>0</v>
      </c>
      <c r="E12" s="8">
        <f>IF(ISNA((VLOOKUP(A12,'Récapitulatif FEMMES'!A$13:L$43,5,FALSE))),0,(VLOOKUP(A12,'Récapitulatif FEMMES'!A$13:L$43,5,FALSE)))</f>
        <v>0</v>
      </c>
      <c r="F12" s="8">
        <f>IF(ISNA((VLOOKUP(A12,'Récapitulatif FEMMES'!A$13:L$43,6,FALSE))),0,(VLOOKUP(A12,'Récapitulatif FEMMES'!A$13:L$43,6,FALSE)))</f>
        <v>0</v>
      </c>
      <c r="G12" s="8">
        <f>IF(ISNA((VLOOKUP(A12,'Récapitulatif FEMMES'!A$13:K$43,7,FALSE))),0,(VLOOKUP(A12,'Récapitulatif FEMMES'!A$13:K$43,7,FALSE)))</f>
        <v>0</v>
      </c>
      <c r="H12" s="8">
        <f>IF(ISNA((VLOOKUP(A12,'Récapitulatif FEMMES'!A$13:K$43,8,FALSE))),0,(VLOOKUP(A12,'Récapitulatif FEMMES'!A$13:K$43,8,FALSE)))</f>
        <v>0</v>
      </c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</row>
    <row r="13" spans="1:21" ht="20.25" customHeight="1" x14ac:dyDescent="0.3">
      <c r="A13" s="7"/>
      <c r="B13" s="8">
        <f>IF(ISNA((VLOOKUP(A13,'Récapitulatif FEMMES'!A$13:H$43,2,FALSE))),0,(VLOOKUP(A13,'Récapitulatif FEMMES'!A$13:H$43,2,FALSE)))</f>
        <v>0</v>
      </c>
      <c r="C13" s="8">
        <f>IF(ISNA((VLOOKUP(B13,'Récapitulatif FEMMES'!B$13:J$43,2,FALSE))),0,(VLOOKUP(B13,'Récapitulatif FEMMES'!B$13:J$43,2,FALSE)))</f>
        <v>0</v>
      </c>
      <c r="D13" s="8">
        <f>IF(ISNA((VLOOKUP(A13,'Récapitulatif FEMMES'!A$13:I$42,4,FALSE))),0,(VLOOKUP(A13,'Récapitulatif FEMMES'!A$13:I$42,4,FALSE)))</f>
        <v>0</v>
      </c>
      <c r="E13" s="8">
        <f>IF(ISNA((VLOOKUP(A13,'Récapitulatif FEMMES'!A$13:L$43,5,FALSE))),0,(VLOOKUP(A13,'Récapitulatif FEMMES'!A$13:L$43,5,FALSE)))</f>
        <v>0</v>
      </c>
      <c r="F13" s="8">
        <f>IF(ISNA((VLOOKUP(A13,'Récapitulatif FEMMES'!A$13:L$43,6,FALSE))),0,(VLOOKUP(A13,'Récapitulatif FEMMES'!A$13:L$43,6,FALSE)))</f>
        <v>0</v>
      </c>
      <c r="G13" s="8">
        <f>IF(ISNA((VLOOKUP(A13,'Récapitulatif FEMMES'!A$13:K$43,7,FALSE))),0,(VLOOKUP(A13,'Récapitulatif FEMMES'!A$13:K$43,7,FALSE)))</f>
        <v>0</v>
      </c>
      <c r="H13" s="8">
        <f>IF(ISNA((VLOOKUP(A13,'Récapitulatif FEMMES'!A$13:K$43,8,FALSE))),0,(VLOOKUP(A13,'Récapitulatif FEMMES'!A$13:K$43,8,FALSE)))</f>
        <v>0</v>
      </c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</row>
    <row r="14" spans="1:21" ht="20.25" customHeight="1" x14ac:dyDescent="0.3">
      <c r="A14" s="7"/>
      <c r="B14" s="8">
        <f>IF(ISNA((VLOOKUP(A14,'Récapitulatif FEMMES'!A$13:H$43,2,FALSE))),0,(VLOOKUP(A14,'Récapitulatif FEMMES'!A$13:H$43,2,FALSE)))</f>
        <v>0</v>
      </c>
      <c r="C14" s="8">
        <f>IF(ISNA((VLOOKUP(B14,'Récapitulatif FEMMES'!B$13:J$43,2,FALSE))),0,(VLOOKUP(B14,'Récapitulatif FEMMES'!B$13:J$43,2,FALSE)))</f>
        <v>0</v>
      </c>
      <c r="D14" s="8">
        <f>IF(ISNA((VLOOKUP(A14,'Récapitulatif FEMMES'!A$13:I$42,4,FALSE))),0,(VLOOKUP(A14,'Récapitulatif FEMMES'!A$13:I$42,4,FALSE)))</f>
        <v>0</v>
      </c>
      <c r="E14" s="8">
        <f>IF(ISNA((VLOOKUP(A14,'Récapitulatif FEMMES'!A$13:L$43,5,FALSE))),0,(VLOOKUP(A14,'Récapitulatif FEMMES'!A$13:L$43,5,FALSE)))</f>
        <v>0</v>
      </c>
      <c r="F14" s="8">
        <f>IF(ISNA((VLOOKUP(A14,'Récapitulatif FEMMES'!A$13:L$43,6,FALSE))),0,(VLOOKUP(A14,'Récapitulatif FEMMES'!A$13:L$43,6,FALSE)))</f>
        <v>0</v>
      </c>
      <c r="G14" s="8">
        <f>IF(ISNA((VLOOKUP(A14,'Récapitulatif FEMMES'!A$13:K$43,7,FALSE))),0,(VLOOKUP(A14,'Récapitulatif FEMMES'!A$13:K$43,7,FALSE)))</f>
        <v>0</v>
      </c>
      <c r="H14" s="8">
        <f>IF(ISNA((VLOOKUP(A14,'Récapitulatif FEMMES'!A$13:K$43,8,FALSE))),0,(VLOOKUP(A14,'Récapitulatif FEMMES'!A$13:K$43,8,FALSE)))</f>
        <v>0</v>
      </c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</row>
    <row r="15" spans="1:21" ht="20.25" customHeight="1" x14ac:dyDescent="0.3">
      <c r="A15" s="7"/>
      <c r="B15" s="8">
        <f>IF(ISNA((VLOOKUP(A15,'Récapitulatif FEMMES'!A$13:H$43,2,FALSE))),0,(VLOOKUP(A15,'Récapitulatif FEMMES'!A$13:H$43,2,FALSE)))</f>
        <v>0</v>
      </c>
      <c r="C15" s="8">
        <f>IF(ISNA((VLOOKUP(B15,'Récapitulatif FEMMES'!B$13:J$43,2,FALSE))),0,(VLOOKUP(B15,'Récapitulatif FEMMES'!B$13:J$43,2,FALSE)))</f>
        <v>0</v>
      </c>
      <c r="D15" s="8">
        <f>IF(ISNA((VLOOKUP(A15,'Récapitulatif FEMMES'!A$13:I$42,4,FALSE))),0,(VLOOKUP(A15,'Récapitulatif FEMMES'!A$13:I$42,4,FALSE)))</f>
        <v>0</v>
      </c>
      <c r="E15" s="8">
        <f>IF(ISNA((VLOOKUP(A15,'Récapitulatif FEMMES'!A$13:L$43,5,FALSE))),0,(VLOOKUP(A15,'Récapitulatif FEMMES'!A$13:L$43,5,FALSE)))</f>
        <v>0</v>
      </c>
      <c r="F15" s="8">
        <f>IF(ISNA((VLOOKUP(A15,'Récapitulatif FEMMES'!A$13:L$43,6,FALSE))),0,(VLOOKUP(A15,'Récapitulatif FEMMES'!A$13:L$43,6,FALSE)))</f>
        <v>0</v>
      </c>
      <c r="G15" s="8">
        <f>IF(ISNA((VLOOKUP(A15,'Récapitulatif FEMMES'!A$13:K$43,7,FALSE))),0,(VLOOKUP(A15,'Récapitulatif FEMMES'!A$13:K$43,7,FALSE)))</f>
        <v>0</v>
      </c>
      <c r="H15" s="8">
        <f>IF(ISNA((VLOOKUP(A15,'Récapitulatif FEMMES'!A$13:K$43,8,FALSE))),0,(VLOOKUP(A15,'Récapitulatif FEMMES'!A$13:K$43,8,FALSE)))</f>
        <v>0</v>
      </c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</row>
    <row r="16" spans="1:21" ht="20.25" customHeight="1" x14ac:dyDescent="0.3">
      <c r="A16" s="7"/>
      <c r="B16" s="8">
        <f>IF(ISNA((VLOOKUP(A16,'Récapitulatif FEMMES'!A$13:H$43,2,FALSE))),0,(VLOOKUP(A16,'Récapitulatif FEMMES'!A$13:H$43,2,FALSE)))</f>
        <v>0</v>
      </c>
      <c r="C16" s="8">
        <f>IF(ISNA((VLOOKUP(B16,'Récapitulatif FEMMES'!B$13:J$43,2,FALSE))),0,(VLOOKUP(B16,'Récapitulatif FEMMES'!B$13:J$43,2,FALSE)))</f>
        <v>0</v>
      </c>
      <c r="D16" s="8">
        <f>IF(ISNA((VLOOKUP(A16,'Récapitulatif FEMMES'!A$13:I$42,4,FALSE))),0,(VLOOKUP(A16,'Récapitulatif FEMMES'!A$13:I$42,4,FALSE)))</f>
        <v>0</v>
      </c>
      <c r="E16" s="8">
        <f>IF(ISNA((VLOOKUP(A16,'Récapitulatif FEMMES'!A$13:L$43,5,FALSE))),0,(VLOOKUP(A16,'Récapitulatif FEMMES'!A$13:L$43,5,FALSE)))</f>
        <v>0</v>
      </c>
      <c r="F16" s="8">
        <f>IF(ISNA((VLOOKUP(A16,'Récapitulatif FEMMES'!A$13:L$43,6,FALSE))),0,(VLOOKUP(A16,'Récapitulatif FEMMES'!A$13:L$43,6,FALSE)))</f>
        <v>0</v>
      </c>
      <c r="G16" s="8">
        <f>IF(ISNA((VLOOKUP(A16,'Récapitulatif FEMMES'!A$13:K$43,7,FALSE))),0,(VLOOKUP(A16,'Récapitulatif FEMMES'!A$13:K$43,7,FALSE)))</f>
        <v>0</v>
      </c>
      <c r="H16" s="8">
        <f>IF(ISNA((VLOOKUP(A16,'Récapitulatif FEMMES'!A$13:K$43,8,FALSE))),0,(VLOOKUP(A16,'Récapitulatif FEMMES'!A$13:K$43,8,FALSE)))</f>
        <v>0</v>
      </c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</row>
    <row r="17" spans="1:21" ht="20.25" customHeight="1" x14ac:dyDescent="0.3">
      <c r="A17" s="7"/>
      <c r="B17" s="8">
        <f>IF(ISNA((VLOOKUP(A17,'Récapitulatif FEMMES'!A$13:H$43,2,FALSE))),0,(VLOOKUP(A17,'Récapitulatif FEMMES'!A$13:H$43,2,FALSE)))</f>
        <v>0</v>
      </c>
      <c r="C17" s="8">
        <f>IF(ISNA((VLOOKUP(B17,'Récapitulatif FEMMES'!B$13:J$43,2,FALSE))),0,(VLOOKUP(B17,'Récapitulatif FEMMES'!B$13:J$43,2,FALSE)))</f>
        <v>0</v>
      </c>
      <c r="D17" s="8">
        <f>IF(ISNA((VLOOKUP(A17,'Récapitulatif FEMMES'!A$13:I$42,4,FALSE))),0,(VLOOKUP(A17,'Récapitulatif FEMMES'!A$13:I$42,4,FALSE)))</f>
        <v>0</v>
      </c>
      <c r="E17" s="8">
        <f>IF(ISNA((VLOOKUP(A17,'Récapitulatif FEMMES'!A$13:L$43,5,FALSE))),0,(VLOOKUP(A17,'Récapitulatif FEMMES'!A$13:L$43,5,FALSE)))</f>
        <v>0</v>
      </c>
      <c r="F17" s="8">
        <f>IF(ISNA((VLOOKUP(A17,'Récapitulatif FEMMES'!A$13:L$43,6,FALSE))),0,(VLOOKUP(A17,'Récapitulatif FEMMES'!A$13:L$43,6,FALSE)))</f>
        <v>0</v>
      </c>
      <c r="G17" s="8">
        <f>IF(ISNA((VLOOKUP(A17,'Récapitulatif FEMMES'!A$13:K$43,7,FALSE))),0,(VLOOKUP(A17,'Récapitulatif FEMMES'!A$13:K$43,7,FALSE)))</f>
        <v>0</v>
      </c>
      <c r="H17" s="8">
        <f>IF(ISNA((VLOOKUP(A17,'Récapitulatif FEMMES'!A$13:K$43,8,FALSE))),0,(VLOOKUP(A17,'Récapitulatif FEMMES'!A$13:K$43,8,FALSE)))</f>
        <v>0</v>
      </c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</row>
    <row r="18" spans="1:21" ht="20.25" customHeight="1" x14ac:dyDescent="0.3">
      <c r="A18" s="7"/>
      <c r="B18" s="8">
        <f>IF(ISNA((VLOOKUP(A18,'Récapitulatif FEMMES'!A$13:H$43,2,FALSE))),0,(VLOOKUP(A18,'Récapitulatif FEMMES'!A$13:H$43,2,FALSE)))</f>
        <v>0</v>
      </c>
      <c r="C18" s="8">
        <f>IF(ISNA((VLOOKUP(B18,'Récapitulatif FEMMES'!B$13:J$43,2,FALSE))),0,(VLOOKUP(B18,'Récapitulatif FEMMES'!B$13:J$43,2,FALSE)))</f>
        <v>0</v>
      </c>
      <c r="D18" s="8">
        <f>IF(ISNA((VLOOKUP(A18,'Récapitulatif FEMMES'!A$13:I$42,4,FALSE))),0,(VLOOKUP(A18,'Récapitulatif FEMMES'!A$13:I$42,4,FALSE)))</f>
        <v>0</v>
      </c>
      <c r="E18" s="8">
        <f>IF(ISNA((VLOOKUP(A18,'Récapitulatif FEMMES'!A$13:L$43,5,FALSE))),0,(VLOOKUP(A18,'Récapitulatif FEMMES'!A$13:L$43,5,FALSE)))</f>
        <v>0</v>
      </c>
      <c r="F18" s="8">
        <f>IF(ISNA((VLOOKUP(A18,'Récapitulatif FEMMES'!A$13:L$43,6,FALSE))),0,(VLOOKUP(A18,'Récapitulatif FEMMES'!A$13:L$43,6,FALSE)))</f>
        <v>0</v>
      </c>
      <c r="G18" s="8">
        <f>IF(ISNA((VLOOKUP(A18,'Récapitulatif FEMMES'!A$13:K$43,7,FALSE))),0,(VLOOKUP(A18,'Récapitulatif FEMMES'!A$13:K$43,7,FALSE)))</f>
        <v>0</v>
      </c>
      <c r="H18" s="8">
        <f>IF(ISNA((VLOOKUP(A18,'Récapitulatif FEMMES'!A$13:K$43,8,FALSE))),0,(VLOOKUP(A18,'Récapitulatif FEMMES'!A$13:K$43,8,FALSE)))</f>
        <v>0</v>
      </c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</row>
    <row r="19" spans="1:21" ht="20.25" customHeight="1" x14ac:dyDescent="0.3">
      <c r="A19" s="7"/>
      <c r="B19" s="8">
        <f>IF(ISNA((VLOOKUP(A19,'Récapitulatif FEMMES'!A$13:H$43,2,FALSE))),0,(VLOOKUP(A19,'Récapitulatif FEMMES'!A$13:H$43,2,FALSE)))</f>
        <v>0</v>
      </c>
      <c r="C19" s="8">
        <f>IF(ISNA((VLOOKUP(B19,'Récapitulatif FEMMES'!B$13:J$43,2,FALSE))),0,(VLOOKUP(B19,'Récapitulatif FEMMES'!B$13:J$43,2,FALSE)))</f>
        <v>0</v>
      </c>
      <c r="D19" s="8">
        <f>IF(ISNA((VLOOKUP(A19,'Récapitulatif FEMMES'!A$13:I$42,4,FALSE))),0,(VLOOKUP(A19,'Récapitulatif FEMMES'!A$13:I$42,4,FALSE)))</f>
        <v>0</v>
      </c>
      <c r="E19" s="8">
        <f>IF(ISNA((VLOOKUP(A19,'Récapitulatif FEMMES'!A$13:L$43,5,FALSE))),0,(VLOOKUP(A19,'Récapitulatif FEMMES'!A$13:L$43,5,FALSE)))</f>
        <v>0</v>
      </c>
      <c r="F19" s="8">
        <f>IF(ISNA((VLOOKUP(A19,'Récapitulatif FEMMES'!A$13:L$43,6,FALSE))),0,(VLOOKUP(A19,'Récapitulatif FEMMES'!A$13:L$43,6,FALSE)))</f>
        <v>0</v>
      </c>
      <c r="G19" s="8">
        <f>IF(ISNA((VLOOKUP(A19,'Récapitulatif FEMMES'!A$13:K$43,7,FALSE))),0,(VLOOKUP(A19,'Récapitulatif FEMMES'!A$13:K$43,7,FALSE)))</f>
        <v>0</v>
      </c>
      <c r="H19" s="8">
        <f>IF(ISNA((VLOOKUP(A19,'Récapitulatif FEMMES'!A$13:K$43,8,FALSE))),0,(VLOOKUP(A19,'Récapitulatif FEMMES'!A$13:K$43,8,FALSE)))</f>
        <v>0</v>
      </c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</row>
    <row r="20" spans="1:21" ht="20.25" customHeight="1" x14ac:dyDescent="0.3">
      <c r="A20" s="7"/>
      <c r="B20" s="8">
        <f>IF(ISNA((VLOOKUP(A20,'Récapitulatif FEMMES'!A$13:H$43,2,FALSE))),0,(VLOOKUP(A20,'Récapitulatif FEMMES'!A$13:H$43,2,FALSE)))</f>
        <v>0</v>
      </c>
      <c r="C20" s="8">
        <f>IF(ISNA((VLOOKUP(B20,'Récapitulatif FEMMES'!B$13:J$43,2,FALSE))),0,(VLOOKUP(B20,'Récapitulatif FEMMES'!B$13:J$43,2,FALSE)))</f>
        <v>0</v>
      </c>
      <c r="D20" s="8">
        <f>IF(ISNA((VLOOKUP(A20,'Récapitulatif FEMMES'!A$13:I$42,4,FALSE))),0,(VLOOKUP(A20,'Récapitulatif FEMMES'!A$13:I$42,4,FALSE)))</f>
        <v>0</v>
      </c>
      <c r="E20" s="8">
        <f>IF(ISNA((VLOOKUP(A20,'Récapitulatif FEMMES'!A$13:L$43,5,FALSE))),0,(VLOOKUP(A20,'Récapitulatif FEMMES'!A$13:L$43,5,FALSE)))</f>
        <v>0</v>
      </c>
      <c r="F20" s="8">
        <f>IF(ISNA((VLOOKUP(A20,'Récapitulatif FEMMES'!A$13:L$43,6,FALSE))),0,(VLOOKUP(A20,'Récapitulatif FEMMES'!A$13:L$43,6,FALSE)))</f>
        <v>0</v>
      </c>
      <c r="G20" s="8">
        <f>IF(ISNA((VLOOKUP(A20,'Récapitulatif FEMMES'!A$13:K$43,7,FALSE))),0,(VLOOKUP(A20,'Récapitulatif FEMMES'!A$13:K$43,7,FALSE)))</f>
        <v>0</v>
      </c>
      <c r="H20" s="8">
        <f>IF(ISNA((VLOOKUP(A20,'Récapitulatif FEMMES'!A$13:K$43,8,FALSE))),0,(VLOOKUP(A20,'Récapitulatif FEMMES'!A$13:K$43,8,FALSE)))</f>
        <v>0</v>
      </c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</row>
    <row r="21" spans="1:21" ht="20.25" customHeight="1" x14ac:dyDescent="0.3">
      <c r="A21" s="7"/>
      <c r="B21" s="8">
        <f>IF(ISNA((VLOOKUP(A21,'Récapitulatif FEMMES'!A$13:H$43,2,FALSE))),0,(VLOOKUP(A21,'Récapitulatif FEMMES'!A$13:H$43,2,FALSE)))</f>
        <v>0</v>
      </c>
      <c r="C21" s="8">
        <f>IF(ISNA((VLOOKUP(B21,'Récapitulatif FEMMES'!B$13:J$43,2,FALSE))),0,(VLOOKUP(B21,'Récapitulatif FEMMES'!B$13:J$43,2,FALSE)))</f>
        <v>0</v>
      </c>
      <c r="D21" s="8">
        <f>IF(ISNA((VLOOKUP(A21,'Récapitulatif FEMMES'!A$13:I$42,4,FALSE))),0,(VLOOKUP(A21,'Récapitulatif FEMMES'!A$13:I$42,4,FALSE)))</f>
        <v>0</v>
      </c>
      <c r="E21" s="8">
        <f>IF(ISNA((VLOOKUP(A21,'Récapitulatif FEMMES'!A$13:L$43,5,FALSE))),0,(VLOOKUP(A21,'Récapitulatif FEMMES'!A$13:L$43,5,FALSE)))</f>
        <v>0</v>
      </c>
      <c r="F21" s="8">
        <f>IF(ISNA((VLOOKUP(A21,'Récapitulatif FEMMES'!A$13:L$43,6,FALSE))),0,(VLOOKUP(A21,'Récapitulatif FEMMES'!A$13:L$43,6,FALSE)))</f>
        <v>0</v>
      </c>
      <c r="G21" s="8">
        <f>IF(ISNA((VLOOKUP(A21,'Récapitulatif FEMMES'!A$13:K$43,7,FALSE))),0,(VLOOKUP(A21,'Récapitulatif FEMMES'!A$13:K$43,7,FALSE)))</f>
        <v>0</v>
      </c>
      <c r="H21" s="8">
        <f>IF(ISNA((VLOOKUP(A21,'Récapitulatif FEMMES'!A$13:K$43,8,FALSE))),0,(VLOOKUP(A21,'Récapitulatif FEMMES'!A$13:K$43,8,FALSE)))</f>
        <v>0</v>
      </c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</row>
    <row r="22" spans="1:21" s="32" customFormat="1" ht="22.5" customHeight="1" x14ac:dyDescent="0.3">
      <c r="A22" s="5"/>
      <c r="B22" s="6"/>
      <c r="C22" s="6"/>
      <c r="D22" s="6"/>
      <c r="E22" s="6"/>
      <c r="F22" s="6"/>
      <c r="G22" s="6"/>
    </row>
    <row r="23" spans="1:21" ht="18" customHeight="1" x14ac:dyDescent="0.3"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</row>
    <row r="24" spans="1:21" ht="18" customHeight="1" x14ac:dyDescent="0.3"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</row>
    <row r="25" spans="1:21" ht="18" customHeight="1" x14ac:dyDescent="0.3"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</row>
    <row r="26" spans="1:21" ht="18" customHeight="1" x14ac:dyDescent="0.3"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</row>
    <row r="27" spans="1:21" ht="18" customHeight="1" x14ac:dyDescent="0.3"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</row>
    <row r="28" spans="1:21" ht="18" customHeight="1" x14ac:dyDescent="0.3"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</row>
    <row r="29" spans="1:21" ht="18" customHeight="1" x14ac:dyDescent="0.3"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</row>
    <row r="30" spans="1:21" ht="18" customHeight="1" x14ac:dyDescent="0.3"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</row>
    <row r="31" spans="1:21" ht="18" customHeight="1" x14ac:dyDescent="0.3"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</row>
    <row r="32" spans="1:21" ht="18" customHeight="1" x14ac:dyDescent="0.3"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</row>
    <row r="33" spans="8:20" ht="18" customHeight="1" x14ac:dyDescent="0.3"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</row>
    <row r="34" spans="8:20" ht="18" customHeight="1" x14ac:dyDescent="0.3"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</row>
    <row r="35" spans="8:20" ht="18" customHeight="1" x14ac:dyDescent="0.3"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</row>
    <row r="36" spans="8:20" ht="18" customHeight="1" x14ac:dyDescent="0.3"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</row>
    <row r="37" spans="8:20" ht="18" customHeight="1" x14ac:dyDescent="0.3"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</row>
    <row r="38" spans="8:20" ht="18" customHeight="1" x14ac:dyDescent="0.3"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</row>
    <row r="39" spans="8:20" ht="18" customHeight="1" x14ac:dyDescent="0.3"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</row>
    <row r="40" spans="8:20" ht="18" customHeight="1" x14ac:dyDescent="0.3"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</row>
    <row r="41" spans="8:20" ht="18" customHeight="1" x14ac:dyDescent="0.3"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</row>
    <row r="42" spans="8:20" ht="18" customHeight="1" x14ac:dyDescent="0.3"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</row>
    <row r="43" spans="8:20" ht="18" customHeight="1" x14ac:dyDescent="0.3"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</row>
    <row r="44" spans="8:20" ht="18" customHeight="1" x14ac:dyDescent="0.3"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</row>
    <row r="45" spans="8:20" ht="18" customHeight="1" x14ac:dyDescent="0.3"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</row>
    <row r="46" spans="8:20" ht="18" customHeight="1" x14ac:dyDescent="0.3"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</row>
    <row r="47" spans="8:20" ht="18" customHeight="1" x14ac:dyDescent="0.3"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</row>
    <row r="48" spans="8:20" ht="18" customHeight="1" x14ac:dyDescent="0.3"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</row>
    <row r="49" spans="8:20" ht="18" customHeight="1" x14ac:dyDescent="0.3"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</row>
    <row r="50" spans="8:20" ht="18" customHeight="1" x14ac:dyDescent="0.3"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</row>
    <row r="51" spans="8:20" ht="18" customHeight="1" x14ac:dyDescent="0.3"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</row>
    <row r="52" spans="8:20" ht="18" customHeight="1" x14ac:dyDescent="0.3"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32"/>
    </row>
    <row r="53" spans="8:20" ht="18" customHeight="1" x14ac:dyDescent="0.3"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</row>
    <row r="54" spans="8:20" ht="18" customHeight="1" x14ac:dyDescent="0.3"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</row>
    <row r="55" spans="8:20" ht="18" customHeight="1" x14ac:dyDescent="0.3">
      <c r="H55" s="32"/>
      <c r="I55" s="32"/>
      <c r="J55" s="32"/>
      <c r="K55" s="32"/>
      <c r="L55" s="32"/>
      <c r="M55" s="32"/>
      <c r="N55" s="32"/>
      <c r="O55" s="32"/>
      <c r="P55" s="32"/>
      <c r="Q55" s="32"/>
      <c r="R55" s="32"/>
      <c r="S55" s="32"/>
      <c r="T55" s="32"/>
    </row>
    <row r="56" spans="8:20" ht="18" customHeight="1" x14ac:dyDescent="0.3">
      <c r="H56" s="32"/>
      <c r="I56" s="32"/>
      <c r="J56" s="32"/>
      <c r="K56" s="32"/>
      <c r="L56" s="32"/>
      <c r="M56" s="32"/>
      <c r="N56" s="32"/>
      <c r="O56" s="32"/>
      <c r="P56" s="32"/>
      <c r="Q56" s="32"/>
      <c r="R56" s="32"/>
      <c r="S56" s="32"/>
      <c r="T56" s="32"/>
    </row>
    <row r="57" spans="8:20" ht="18" customHeight="1" x14ac:dyDescent="0.3">
      <c r="H57" s="32"/>
      <c r="I57" s="32"/>
      <c r="J57" s="32"/>
      <c r="K57" s="32"/>
      <c r="L57" s="32"/>
      <c r="M57" s="32"/>
      <c r="N57" s="32"/>
      <c r="O57" s="32"/>
      <c r="P57" s="32"/>
      <c r="Q57" s="32"/>
      <c r="R57" s="32"/>
      <c r="S57" s="32"/>
      <c r="T57" s="32"/>
    </row>
    <row r="58" spans="8:20" ht="18" customHeight="1" x14ac:dyDescent="0.3">
      <c r="H58" s="32"/>
      <c r="I58" s="32"/>
      <c r="J58" s="32"/>
      <c r="K58" s="32"/>
      <c r="L58" s="32"/>
      <c r="M58" s="32"/>
      <c r="N58" s="32"/>
      <c r="O58" s="32"/>
      <c r="P58" s="32"/>
      <c r="Q58" s="32"/>
      <c r="R58" s="32"/>
      <c r="S58" s="32"/>
      <c r="T58" s="32"/>
    </row>
    <row r="59" spans="8:20" ht="18" customHeight="1" x14ac:dyDescent="0.3">
      <c r="H59" s="32"/>
      <c r="I59" s="32"/>
      <c r="J59" s="32"/>
      <c r="K59" s="32"/>
      <c r="L59" s="32"/>
      <c r="M59" s="32"/>
      <c r="N59" s="32"/>
      <c r="O59" s="32"/>
      <c r="P59" s="32"/>
      <c r="Q59" s="32"/>
      <c r="R59" s="32"/>
      <c r="S59" s="32"/>
      <c r="T59" s="32"/>
    </row>
    <row r="60" spans="8:20" ht="18" customHeight="1" x14ac:dyDescent="0.3"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</row>
    <row r="61" spans="8:20" ht="18" customHeight="1" x14ac:dyDescent="0.3"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</row>
    <row r="62" spans="8:20" ht="18" customHeight="1" x14ac:dyDescent="0.3"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32"/>
      <c r="S62" s="32"/>
      <c r="T62" s="32"/>
    </row>
    <row r="63" spans="8:20" ht="18" customHeight="1" x14ac:dyDescent="0.3">
      <c r="H63" s="32"/>
      <c r="I63" s="32"/>
      <c r="J63" s="32"/>
      <c r="K63" s="32"/>
      <c r="L63" s="32"/>
      <c r="M63" s="32"/>
      <c r="N63" s="32"/>
      <c r="O63" s="32"/>
      <c r="P63" s="32"/>
      <c r="Q63" s="32"/>
      <c r="R63" s="32"/>
      <c r="S63" s="32"/>
      <c r="T63" s="32"/>
    </row>
    <row r="64" spans="8:20" x14ac:dyDescent="0.3">
      <c r="H64" s="32"/>
      <c r="I64" s="32"/>
      <c r="J64" s="32"/>
      <c r="K64" s="32"/>
      <c r="L64" s="32"/>
      <c r="M64" s="32"/>
      <c r="N64" s="32"/>
      <c r="O64" s="32"/>
      <c r="P64" s="32"/>
      <c r="Q64" s="32"/>
      <c r="R64" s="32"/>
      <c r="S64" s="32"/>
      <c r="T64" s="32"/>
    </row>
  </sheetData>
  <sheetProtection selectLockedCells="1"/>
  <mergeCells count="11">
    <mergeCell ref="A8:B8"/>
    <mergeCell ref="C8:G8"/>
    <mergeCell ref="A9:B9"/>
    <mergeCell ref="C9:G9"/>
    <mergeCell ref="A1:G1"/>
    <mergeCell ref="A2:G2"/>
    <mergeCell ref="A3:G3"/>
    <mergeCell ref="A5:B5"/>
    <mergeCell ref="C5:G5"/>
    <mergeCell ref="A6:B6"/>
    <mergeCell ref="C6:G6"/>
  </mergeCells>
  <dataValidations count="1">
    <dataValidation type="custom" allowBlank="1" showInputMessage="1" showErrorMessage="1" sqref="C5 C9:C10" xr:uid="{00000000-0002-0000-1000-000000000000}">
      <formula1>EXACT(C5,UPPER(C5))</formula1>
    </dataValidation>
  </dataValidations>
  <pageMargins left="0" right="0" top="0" bottom="0.39370078740157483" header="0" footer="0"/>
  <pageSetup paperSize="9" scale="76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F357E8"/>
    <pageSetUpPr fitToPage="1"/>
  </sheetPr>
  <dimension ref="A1:U64"/>
  <sheetViews>
    <sheetView zoomScaleNormal="100" workbookViewId="0">
      <selection activeCell="A12" sqref="A12:A21"/>
    </sheetView>
  </sheetViews>
  <sheetFormatPr baseColWidth="10" defaultColWidth="11.44140625" defaultRowHeight="11.4" x14ac:dyDescent="0.3"/>
  <cols>
    <col min="1" max="1" width="3.6640625" style="11" customWidth="1"/>
    <col min="2" max="2" width="24.6640625" style="11" customWidth="1"/>
    <col min="3" max="3" width="5.6640625" style="11" customWidth="1"/>
    <col min="4" max="4" width="17.77734375" style="11" customWidth="1"/>
    <col min="5" max="5" width="18.44140625" style="11" customWidth="1"/>
    <col min="6" max="6" width="32.109375" style="11" customWidth="1"/>
    <col min="7" max="7" width="16.88671875" style="11" customWidth="1"/>
    <col min="8" max="16384" width="11.44140625" style="11"/>
  </cols>
  <sheetData>
    <row r="1" spans="1:21" ht="25.5" customHeight="1" x14ac:dyDescent="0.3">
      <c r="A1" s="68" t="str">
        <f>'Récapitulatif HOMMES'!A1</f>
        <v>CHAMPIONNATS DE FRANCE</v>
      </c>
      <c r="B1" s="68"/>
      <c r="C1" s="68"/>
      <c r="D1" s="68"/>
      <c r="E1" s="68"/>
      <c r="F1" s="68"/>
      <c r="G1" s="68"/>
    </row>
    <row r="2" spans="1:21" s="27" customFormat="1" ht="25.5" customHeight="1" x14ac:dyDescent="0.65">
      <c r="A2" s="69" t="str">
        <f>'Récapitulatif HOMMES'!A2</f>
        <v>MASTERS PISTE 2020</v>
      </c>
      <c r="B2" s="69"/>
      <c r="C2" s="69"/>
      <c r="D2" s="69"/>
      <c r="E2" s="69"/>
      <c r="F2" s="69"/>
      <c r="G2" s="69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3"/>
      <c r="T2" s="23"/>
    </row>
    <row r="3" spans="1:21" ht="21" customHeight="1" x14ac:dyDescent="0.3">
      <c r="A3" s="71" t="str">
        <f>'Récapitulatif HOMMES'!A3</f>
        <v>Vélodrome du CREPS  - BOURGES (CENTRE-VAL DE LOIRE)</v>
      </c>
      <c r="B3" s="71"/>
      <c r="C3" s="71"/>
      <c r="D3" s="71"/>
      <c r="E3" s="71"/>
      <c r="F3" s="71"/>
      <c r="G3" s="71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29"/>
      <c r="T3" s="29"/>
    </row>
    <row r="4" spans="1:21" ht="22.5" customHeight="1" x14ac:dyDescent="0.3">
      <c r="A4" s="22"/>
      <c r="B4" s="22"/>
      <c r="C4" s="22"/>
      <c r="D4" s="22"/>
      <c r="E4" s="22"/>
      <c r="F4" s="22"/>
      <c r="G4" s="2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</row>
    <row r="5" spans="1:21" ht="20.25" customHeight="1" x14ac:dyDescent="0.3">
      <c r="A5" s="78" t="s">
        <v>21</v>
      </c>
      <c r="B5" s="78"/>
      <c r="C5" s="79">
        <f>'Récapitulatif FEMMES'!C8:I8</f>
        <v>0</v>
      </c>
      <c r="D5" s="79"/>
      <c r="E5" s="79"/>
      <c r="F5" s="79"/>
      <c r="G5" s="79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</row>
    <row r="6" spans="1:21" ht="20.25" customHeight="1" x14ac:dyDescent="0.3">
      <c r="A6" s="64" t="s">
        <v>7</v>
      </c>
      <c r="B6" s="64"/>
      <c r="C6" s="80" t="s">
        <v>63</v>
      </c>
      <c r="D6" s="80"/>
      <c r="E6" s="80"/>
      <c r="F6" s="80"/>
      <c r="G6" s="80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</row>
    <row r="7" spans="1:21" ht="11.25" customHeight="1" x14ac:dyDescent="0.3">
      <c r="A7" s="18"/>
      <c r="B7" s="18"/>
      <c r="C7" s="19"/>
      <c r="D7" s="19"/>
      <c r="E7" s="19"/>
      <c r="F7" s="19"/>
      <c r="G7" s="19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</row>
    <row r="8" spans="1:21" ht="20.25" customHeight="1" x14ac:dyDescent="0.3">
      <c r="A8" s="64" t="s">
        <v>23</v>
      </c>
      <c r="B8" s="64"/>
      <c r="C8" s="81" t="s">
        <v>41</v>
      </c>
      <c r="D8" s="81"/>
      <c r="E8" s="81"/>
      <c r="F8" s="81"/>
      <c r="G8" s="81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</row>
    <row r="9" spans="1:21" ht="20.25" customHeight="1" x14ac:dyDescent="0.3">
      <c r="A9" s="64" t="s">
        <v>13</v>
      </c>
      <c r="B9" s="64"/>
      <c r="C9" s="77">
        <f>COUNTA(A12:A21)</f>
        <v>0</v>
      </c>
      <c r="D9" s="77"/>
      <c r="E9" s="77"/>
      <c r="F9" s="77"/>
      <c r="G9" s="77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</row>
    <row r="10" spans="1:21" ht="22.5" customHeight="1" x14ac:dyDescent="0.3">
      <c r="A10" s="2"/>
      <c r="B10" s="2"/>
      <c r="C10" s="3"/>
      <c r="D10" s="3"/>
      <c r="E10" s="3"/>
      <c r="F10" s="22"/>
      <c r="G10" s="2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</row>
    <row r="11" spans="1:21" ht="32.25" customHeight="1" x14ac:dyDescent="0.3">
      <c r="A11" s="24" t="s">
        <v>2</v>
      </c>
      <c r="B11" s="24" t="s">
        <v>8</v>
      </c>
      <c r="C11" s="24" t="s">
        <v>3</v>
      </c>
      <c r="D11" s="24" t="str">
        <f>'Récapitulatif FEMMES'!D12</f>
        <v>CATÉGORIE D'AGE</v>
      </c>
      <c r="E11" s="24" t="str">
        <f>'Récapitulatif FEMMES'!E12</f>
        <v>CATEGORIE DE LICENCE</v>
      </c>
      <c r="F11" s="24" t="s">
        <v>0</v>
      </c>
      <c r="G11" s="24" t="s">
        <v>18</v>
      </c>
      <c r="H11" s="24" t="s">
        <v>1</v>
      </c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</row>
    <row r="12" spans="1:21" ht="20.25" customHeight="1" x14ac:dyDescent="0.3">
      <c r="A12" s="7"/>
      <c r="B12" s="8">
        <f>IF(ISNA((VLOOKUP(A12,'Récapitulatif FEMMES'!A$13:H$43,2,FALSE))),0,(VLOOKUP(A12,'Récapitulatif FEMMES'!A$13:H$43,2,FALSE)))</f>
        <v>0</v>
      </c>
      <c r="C12" s="8">
        <f>IF(ISNA((VLOOKUP(B12,'Récapitulatif FEMMES'!B$13:J$43,2,FALSE))),0,(VLOOKUP(B12,'Récapitulatif FEMMES'!B$13:J$43,2,FALSE)))</f>
        <v>0</v>
      </c>
      <c r="D12" s="8">
        <f>IF(ISNA((VLOOKUP(A12,'Récapitulatif FEMMES'!A$13:I$42,4,FALSE))),0,(VLOOKUP(A12,'Récapitulatif FEMMES'!A$13:I$42,4,FALSE)))</f>
        <v>0</v>
      </c>
      <c r="E12" s="8">
        <f>IF(ISNA((VLOOKUP(A12,'Récapitulatif FEMMES'!A$13:L$43,5,FALSE))),0,(VLOOKUP(A12,'Récapitulatif FEMMES'!A$13:L$43,5,FALSE)))</f>
        <v>0</v>
      </c>
      <c r="F12" s="8">
        <f>IF(ISNA((VLOOKUP(A12,'Récapitulatif FEMMES'!A$13:L$43,6,FALSE))),0,(VLOOKUP(A12,'Récapitulatif FEMMES'!A$13:L$43,6,FALSE)))</f>
        <v>0</v>
      </c>
      <c r="G12" s="8">
        <f>IF(ISNA((VLOOKUP(A12,'Récapitulatif FEMMES'!A$13:K$43,7,FALSE))),0,(VLOOKUP(A12,'Récapitulatif FEMMES'!A$13:K$43,7,FALSE)))</f>
        <v>0</v>
      </c>
      <c r="H12" s="8">
        <f>IF(ISNA((VLOOKUP(A12,'Récapitulatif FEMMES'!A$13:K$43,8,FALSE))),0,(VLOOKUP(A12,'Récapitulatif FEMMES'!A$13:K$43,8,FALSE)))</f>
        <v>0</v>
      </c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</row>
    <row r="13" spans="1:21" ht="20.25" customHeight="1" x14ac:dyDescent="0.3">
      <c r="A13" s="7"/>
      <c r="B13" s="8">
        <f>IF(ISNA((VLOOKUP(A13,'Récapitulatif FEMMES'!A$13:H$43,2,FALSE))),0,(VLOOKUP(A13,'Récapitulatif FEMMES'!A$13:H$43,2,FALSE)))</f>
        <v>0</v>
      </c>
      <c r="C13" s="8">
        <f>IF(ISNA((VLOOKUP(B13,'Récapitulatif FEMMES'!B$13:J$43,2,FALSE))),0,(VLOOKUP(B13,'Récapitulatif FEMMES'!B$13:J$43,2,FALSE)))</f>
        <v>0</v>
      </c>
      <c r="D13" s="8">
        <f>IF(ISNA((VLOOKUP(A13,'Récapitulatif FEMMES'!A$13:I$42,4,FALSE))),0,(VLOOKUP(A13,'Récapitulatif FEMMES'!A$13:I$42,4,FALSE)))</f>
        <v>0</v>
      </c>
      <c r="E13" s="8">
        <f>IF(ISNA((VLOOKUP(A13,'Récapitulatif FEMMES'!A$13:L$43,5,FALSE))),0,(VLOOKUP(A13,'Récapitulatif FEMMES'!A$13:L$43,5,FALSE)))</f>
        <v>0</v>
      </c>
      <c r="F13" s="8">
        <f>IF(ISNA((VLOOKUP(A13,'Récapitulatif FEMMES'!A$13:L$43,6,FALSE))),0,(VLOOKUP(A13,'Récapitulatif FEMMES'!A$13:L$43,6,FALSE)))</f>
        <v>0</v>
      </c>
      <c r="G13" s="8">
        <f>IF(ISNA((VLOOKUP(A13,'Récapitulatif FEMMES'!A$13:K$43,7,FALSE))),0,(VLOOKUP(A13,'Récapitulatif FEMMES'!A$13:K$43,7,FALSE)))</f>
        <v>0</v>
      </c>
      <c r="H13" s="8">
        <f>IF(ISNA((VLOOKUP(A13,'Récapitulatif FEMMES'!A$13:K$43,8,FALSE))),0,(VLOOKUP(A13,'Récapitulatif FEMMES'!A$13:K$43,8,FALSE)))</f>
        <v>0</v>
      </c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</row>
    <row r="14" spans="1:21" ht="20.25" customHeight="1" x14ac:dyDescent="0.3">
      <c r="A14" s="7"/>
      <c r="B14" s="8">
        <f>IF(ISNA((VLOOKUP(A14,'Récapitulatif FEMMES'!A$13:H$43,2,FALSE))),0,(VLOOKUP(A14,'Récapitulatif FEMMES'!A$13:H$43,2,FALSE)))</f>
        <v>0</v>
      </c>
      <c r="C14" s="8">
        <f>IF(ISNA((VLOOKUP(B14,'Récapitulatif FEMMES'!B$13:J$43,2,FALSE))),0,(VLOOKUP(B14,'Récapitulatif FEMMES'!B$13:J$43,2,FALSE)))</f>
        <v>0</v>
      </c>
      <c r="D14" s="8">
        <f>IF(ISNA((VLOOKUP(A14,'Récapitulatif FEMMES'!A$13:I$42,4,FALSE))),0,(VLOOKUP(A14,'Récapitulatif FEMMES'!A$13:I$42,4,FALSE)))</f>
        <v>0</v>
      </c>
      <c r="E14" s="8">
        <f>IF(ISNA((VLOOKUP(A14,'Récapitulatif FEMMES'!A$13:L$43,5,FALSE))),0,(VLOOKUP(A14,'Récapitulatif FEMMES'!A$13:L$43,5,FALSE)))</f>
        <v>0</v>
      </c>
      <c r="F14" s="8">
        <f>IF(ISNA((VLOOKUP(A14,'Récapitulatif FEMMES'!A$13:L$43,6,FALSE))),0,(VLOOKUP(A14,'Récapitulatif FEMMES'!A$13:L$43,6,FALSE)))</f>
        <v>0</v>
      </c>
      <c r="G14" s="8">
        <f>IF(ISNA((VLOOKUP(A14,'Récapitulatif FEMMES'!A$13:K$43,7,FALSE))),0,(VLOOKUP(A14,'Récapitulatif FEMMES'!A$13:K$43,7,FALSE)))</f>
        <v>0</v>
      </c>
      <c r="H14" s="8">
        <f>IF(ISNA((VLOOKUP(A14,'Récapitulatif FEMMES'!A$13:K$43,8,FALSE))),0,(VLOOKUP(A14,'Récapitulatif FEMMES'!A$13:K$43,8,FALSE)))</f>
        <v>0</v>
      </c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</row>
    <row r="15" spans="1:21" ht="20.25" customHeight="1" x14ac:dyDescent="0.3">
      <c r="A15" s="7"/>
      <c r="B15" s="8">
        <f>IF(ISNA((VLOOKUP(A15,'Récapitulatif FEMMES'!A$13:H$43,2,FALSE))),0,(VLOOKUP(A15,'Récapitulatif FEMMES'!A$13:H$43,2,FALSE)))</f>
        <v>0</v>
      </c>
      <c r="C15" s="8">
        <f>IF(ISNA((VLOOKUP(B15,'Récapitulatif FEMMES'!B$13:J$43,2,FALSE))),0,(VLOOKUP(B15,'Récapitulatif FEMMES'!B$13:J$43,2,FALSE)))</f>
        <v>0</v>
      </c>
      <c r="D15" s="8">
        <f>IF(ISNA((VLOOKUP(A15,'Récapitulatif FEMMES'!A$13:I$42,4,FALSE))),0,(VLOOKUP(A15,'Récapitulatif FEMMES'!A$13:I$42,4,FALSE)))</f>
        <v>0</v>
      </c>
      <c r="E15" s="8">
        <f>IF(ISNA((VLOOKUP(A15,'Récapitulatif FEMMES'!A$13:L$43,5,FALSE))),0,(VLOOKUP(A15,'Récapitulatif FEMMES'!A$13:L$43,5,FALSE)))</f>
        <v>0</v>
      </c>
      <c r="F15" s="8">
        <f>IF(ISNA((VLOOKUP(A15,'Récapitulatif FEMMES'!A$13:L$43,6,FALSE))),0,(VLOOKUP(A15,'Récapitulatif FEMMES'!A$13:L$43,6,FALSE)))</f>
        <v>0</v>
      </c>
      <c r="G15" s="8">
        <f>IF(ISNA((VLOOKUP(A15,'Récapitulatif FEMMES'!A$13:K$43,7,FALSE))),0,(VLOOKUP(A15,'Récapitulatif FEMMES'!A$13:K$43,7,FALSE)))</f>
        <v>0</v>
      </c>
      <c r="H15" s="8">
        <f>IF(ISNA((VLOOKUP(A15,'Récapitulatif FEMMES'!A$13:K$43,8,FALSE))),0,(VLOOKUP(A15,'Récapitulatif FEMMES'!A$13:K$43,8,FALSE)))</f>
        <v>0</v>
      </c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</row>
    <row r="16" spans="1:21" ht="20.25" customHeight="1" x14ac:dyDescent="0.3">
      <c r="A16" s="7"/>
      <c r="B16" s="8">
        <f>IF(ISNA((VLOOKUP(A16,'Récapitulatif FEMMES'!A$13:H$43,2,FALSE))),0,(VLOOKUP(A16,'Récapitulatif FEMMES'!A$13:H$43,2,FALSE)))</f>
        <v>0</v>
      </c>
      <c r="C16" s="8">
        <f>IF(ISNA((VLOOKUP(B16,'Récapitulatif FEMMES'!B$13:J$43,2,FALSE))),0,(VLOOKUP(B16,'Récapitulatif FEMMES'!B$13:J$43,2,FALSE)))</f>
        <v>0</v>
      </c>
      <c r="D16" s="8">
        <f>IF(ISNA((VLOOKUP(A16,'Récapitulatif FEMMES'!A$13:I$42,4,FALSE))),0,(VLOOKUP(A16,'Récapitulatif FEMMES'!A$13:I$42,4,FALSE)))</f>
        <v>0</v>
      </c>
      <c r="E16" s="8">
        <f>IF(ISNA((VLOOKUP(A16,'Récapitulatif FEMMES'!A$13:L$43,5,FALSE))),0,(VLOOKUP(A16,'Récapitulatif FEMMES'!A$13:L$43,5,FALSE)))</f>
        <v>0</v>
      </c>
      <c r="F16" s="8">
        <f>IF(ISNA((VLOOKUP(A16,'Récapitulatif FEMMES'!A$13:L$43,6,FALSE))),0,(VLOOKUP(A16,'Récapitulatif FEMMES'!A$13:L$43,6,FALSE)))</f>
        <v>0</v>
      </c>
      <c r="G16" s="8">
        <f>IF(ISNA((VLOOKUP(A16,'Récapitulatif FEMMES'!A$13:K$43,7,FALSE))),0,(VLOOKUP(A16,'Récapitulatif FEMMES'!A$13:K$43,7,FALSE)))</f>
        <v>0</v>
      </c>
      <c r="H16" s="8">
        <f>IF(ISNA((VLOOKUP(A16,'Récapitulatif FEMMES'!A$13:K$43,8,FALSE))),0,(VLOOKUP(A16,'Récapitulatif FEMMES'!A$13:K$43,8,FALSE)))</f>
        <v>0</v>
      </c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</row>
    <row r="17" spans="1:21" ht="20.25" customHeight="1" x14ac:dyDescent="0.3">
      <c r="A17" s="7"/>
      <c r="B17" s="8">
        <f>IF(ISNA((VLOOKUP(A17,'Récapitulatif FEMMES'!A$13:H$43,2,FALSE))),0,(VLOOKUP(A17,'Récapitulatif FEMMES'!A$13:H$43,2,FALSE)))</f>
        <v>0</v>
      </c>
      <c r="C17" s="8">
        <f>IF(ISNA((VLOOKUP(B17,'Récapitulatif FEMMES'!B$13:J$43,2,FALSE))),0,(VLOOKUP(B17,'Récapitulatif FEMMES'!B$13:J$43,2,FALSE)))</f>
        <v>0</v>
      </c>
      <c r="D17" s="8">
        <f>IF(ISNA((VLOOKUP(A17,'Récapitulatif FEMMES'!A$13:I$42,4,FALSE))),0,(VLOOKUP(A17,'Récapitulatif FEMMES'!A$13:I$42,4,FALSE)))</f>
        <v>0</v>
      </c>
      <c r="E17" s="8">
        <f>IF(ISNA((VLOOKUP(A17,'Récapitulatif FEMMES'!A$13:L$43,5,FALSE))),0,(VLOOKUP(A17,'Récapitulatif FEMMES'!A$13:L$43,5,FALSE)))</f>
        <v>0</v>
      </c>
      <c r="F17" s="8">
        <f>IF(ISNA((VLOOKUP(A17,'Récapitulatif FEMMES'!A$13:L$43,6,FALSE))),0,(VLOOKUP(A17,'Récapitulatif FEMMES'!A$13:L$43,6,FALSE)))</f>
        <v>0</v>
      </c>
      <c r="G17" s="8">
        <f>IF(ISNA((VLOOKUP(A17,'Récapitulatif FEMMES'!A$13:K$43,7,FALSE))),0,(VLOOKUP(A17,'Récapitulatif FEMMES'!A$13:K$43,7,FALSE)))</f>
        <v>0</v>
      </c>
      <c r="H17" s="8">
        <f>IF(ISNA((VLOOKUP(A17,'Récapitulatif FEMMES'!A$13:K$43,8,FALSE))),0,(VLOOKUP(A17,'Récapitulatif FEMMES'!A$13:K$43,8,FALSE)))</f>
        <v>0</v>
      </c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</row>
    <row r="18" spans="1:21" ht="20.25" customHeight="1" x14ac:dyDescent="0.3">
      <c r="A18" s="7"/>
      <c r="B18" s="8">
        <f>IF(ISNA((VLOOKUP(A18,'Récapitulatif FEMMES'!A$13:H$43,2,FALSE))),0,(VLOOKUP(A18,'Récapitulatif FEMMES'!A$13:H$43,2,FALSE)))</f>
        <v>0</v>
      </c>
      <c r="C18" s="8">
        <f>IF(ISNA((VLOOKUP(B18,'Récapitulatif FEMMES'!B$13:J$43,2,FALSE))),0,(VLOOKUP(B18,'Récapitulatif FEMMES'!B$13:J$43,2,FALSE)))</f>
        <v>0</v>
      </c>
      <c r="D18" s="8">
        <f>IF(ISNA((VLOOKUP(A18,'Récapitulatif FEMMES'!A$13:I$42,4,FALSE))),0,(VLOOKUP(A18,'Récapitulatif FEMMES'!A$13:I$42,4,FALSE)))</f>
        <v>0</v>
      </c>
      <c r="E18" s="8">
        <f>IF(ISNA((VLOOKUP(A18,'Récapitulatif FEMMES'!A$13:L$43,5,FALSE))),0,(VLOOKUP(A18,'Récapitulatif FEMMES'!A$13:L$43,5,FALSE)))</f>
        <v>0</v>
      </c>
      <c r="F18" s="8">
        <f>IF(ISNA((VLOOKUP(A18,'Récapitulatif FEMMES'!A$13:L$43,6,FALSE))),0,(VLOOKUP(A18,'Récapitulatif FEMMES'!A$13:L$43,6,FALSE)))</f>
        <v>0</v>
      </c>
      <c r="G18" s="8">
        <f>IF(ISNA((VLOOKUP(A18,'Récapitulatif FEMMES'!A$13:K$43,7,FALSE))),0,(VLOOKUP(A18,'Récapitulatif FEMMES'!A$13:K$43,7,FALSE)))</f>
        <v>0</v>
      </c>
      <c r="H18" s="8">
        <f>IF(ISNA((VLOOKUP(A18,'Récapitulatif FEMMES'!A$13:K$43,8,FALSE))),0,(VLOOKUP(A18,'Récapitulatif FEMMES'!A$13:K$43,8,FALSE)))</f>
        <v>0</v>
      </c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</row>
    <row r="19" spans="1:21" ht="20.25" customHeight="1" x14ac:dyDescent="0.3">
      <c r="A19" s="7"/>
      <c r="B19" s="8">
        <f>IF(ISNA((VLOOKUP(A19,'Récapitulatif FEMMES'!A$13:H$43,2,FALSE))),0,(VLOOKUP(A19,'Récapitulatif FEMMES'!A$13:H$43,2,FALSE)))</f>
        <v>0</v>
      </c>
      <c r="C19" s="8">
        <f>IF(ISNA((VLOOKUP(B19,'Récapitulatif FEMMES'!B$13:J$43,2,FALSE))),0,(VLOOKUP(B19,'Récapitulatif FEMMES'!B$13:J$43,2,FALSE)))</f>
        <v>0</v>
      </c>
      <c r="D19" s="8">
        <f>IF(ISNA((VLOOKUP(A19,'Récapitulatif FEMMES'!A$13:I$42,4,FALSE))),0,(VLOOKUP(A19,'Récapitulatif FEMMES'!A$13:I$42,4,FALSE)))</f>
        <v>0</v>
      </c>
      <c r="E19" s="8">
        <f>IF(ISNA((VLOOKUP(A19,'Récapitulatif FEMMES'!A$13:L$43,5,FALSE))),0,(VLOOKUP(A19,'Récapitulatif FEMMES'!A$13:L$43,5,FALSE)))</f>
        <v>0</v>
      </c>
      <c r="F19" s="8">
        <f>IF(ISNA((VLOOKUP(A19,'Récapitulatif FEMMES'!A$13:L$43,6,FALSE))),0,(VLOOKUP(A19,'Récapitulatif FEMMES'!A$13:L$43,6,FALSE)))</f>
        <v>0</v>
      </c>
      <c r="G19" s="8">
        <f>IF(ISNA((VLOOKUP(A19,'Récapitulatif FEMMES'!A$13:K$43,7,FALSE))),0,(VLOOKUP(A19,'Récapitulatif FEMMES'!A$13:K$43,7,FALSE)))</f>
        <v>0</v>
      </c>
      <c r="H19" s="8">
        <f>IF(ISNA((VLOOKUP(A19,'Récapitulatif FEMMES'!A$13:K$43,8,FALSE))),0,(VLOOKUP(A19,'Récapitulatif FEMMES'!A$13:K$43,8,FALSE)))</f>
        <v>0</v>
      </c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</row>
    <row r="20" spans="1:21" ht="20.25" customHeight="1" x14ac:dyDescent="0.3">
      <c r="A20" s="7"/>
      <c r="B20" s="8">
        <f>IF(ISNA((VLOOKUP(A20,'Récapitulatif FEMMES'!A$13:H$43,2,FALSE))),0,(VLOOKUP(A20,'Récapitulatif FEMMES'!A$13:H$43,2,FALSE)))</f>
        <v>0</v>
      </c>
      <c r="C20" s="8">
        <f>IF(ISNA((VLOOKUP(B20,'Récapitulatif FEMMES'!B$13:J$43,2,FALSE))),0,(VLOOKUP(B20,'Récapitulatif FEMMES'!B$13:J$43,2,FALSE)))</f>
        <v>0</v>
      </c>
      <c r="D20" s="8">
        <f>IF(ISNA((VLOOKUP(A20,'Récapitulatif FEMMES'!A$13:I$42,4,FALSE))),0,(VLOOKUP(A20,'Récapitulatif FEMMES'!A$13:I$42,4,FALSE)))</f>
        <v>0</v>
      </c>
      <c r="E20" s="8">
        <f>IF(ISNA((VLOOKUP(A20,'Récapitulatif FEMMES'!A$13:L$43,5,FALSE))),0,(VLOOKUP(A20,'Récapitulatif FEMMES'!A$13:L$43,5,FALSE)))</f>
        <v>0</v>
      </c>
      <c r="F20" s="8">
        <f>IF(ISNA((VLOOKUP(A20,'Récapitulatif FEMMES'!A$13:L$43,6,FALSE))),0,(VLOOKUP(A20,'Récapitulatif FEMMES'!A$13:L$43,6,FALSE)))</f>
        <v>0</v>
      </c>
      <c r="G20" s="8">
        <f>IF(ISNA((VLOOKUP(A20,'Récapitulatif FEMMES'!A$13:K$43,7,FALSE))),0,(VLOOKUP(A20,'Récapitulatif FEMMES'!A$13:K$43,7,FALSE)))</f>
        <v>0</v>
      </c>
      <c r="H20" s="8">
        <f>IF(ISNA((VLOOKUP(A20,'Récapitulatif FEMMES'!A$13:K$43,8,FALSE))),0,(VLOOKUP(A20,'Récapitulatif FEMMES'!A$13:K$43,8,FALSE)))</f>
        <v>0</v>
      </c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</row>
    <row r="21" spans="1:21" ht="20.25" customHeight="1" x14ac:dyDescent="0.3">
      <c r="A21" s="7"/>
      <c r="B21" s="8">
        <f>IF(ISNA((VLOOKUP(A21,'Récapitulatif FEMMES'!A$13:H$43,2,FALSE))),0,(VLOOKUP(A21,'Récapitulatif FEMMES'!A$13:H$43,2,FALSE)))</f>
        <v>0</v>
      </c>
      <c r="C21" s="8">
        <f>IF(ISNA((VLOOKUP(B21,'Récapitulatif FEMMES'!B$13:J$43,2,FALSE))),0,(VLOOKUP(B21,'Récapitulatif FEMMES'!B$13:J$43,2,FALSE)))</f>
        <v>0</v>
      </c>
      <c r="D21" s="8">
        <f>IF(ISNA((VLOOKUP(A21,'Récapitulatif FEMMES'!A$13:I$42,4,FALSE))),0,(VLOOKUP(A21,'Récapitulatif FEMMES'!A$13:I$42,4,FALSE)))</f>
        <v>0</v>
      </c>
      <c r="E21" s="8">
        <f>IF(ISNA((VLOOKUP(A21,'Récapitulatif FEMMES'!A$13:L$43,5,FALSE))),0,(VLOOKUP(A21,'Récapitulatif FEMMES'!A$13:L$43,5,FALSE)))</f>
        <v>0</v>
      </c>
      <c r="F21" s="8">
        <f>IF(ISNA((VLOOKUP(A21,'Récapitulatif FEMMES'!A$13:L$43,6,FALSE))),0,(VLOOKUP(A21,'Récapitulatif FEMMES'!A$13:L$43,6,FALSE)))</f>
        <v>0</v>
      </c>
      <c r="G21" s="8">
        <f>IF(ISNA((VLOOKUP(A21,'Récapitulatif FEMMES'!A$13:K$43,7,FALSE))),0,(VLOOKUP(A21,'Récapitulatif FEMMES'!A$13:K$43,7,FALSE)))</f>
        <v>0</v>
      </c>
      <c r="H21" s="8">
        <f>IF(ISNA((VLOOKUP(A21,'Récapitulatif FEMMES'!A$13:K$43,8,FALSE))),0,(VLOOKUP(A21,'Récapitulatif FEMMES'!A$13:K$43,8,FALSE)))</f>
        <v>0</v>
      </c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</row>
    <row r="22" spans="1:21" s="32" customFormat="1" ht="22.5" customHeight="1" x14ac:dyDescent="0.3">
      <c r="A22" s="5"/>
      <c r="B22" s="6"/>
      <c r="C22" s="6"/>
      <c r="D22" s="6"/>
      <c r="E22" s="6"/>
      <c r="F22" s="6"/>
      <c r="G22" s="6"/>
    </row>
    <row r="23" spans="1:21" ht="18" customHeight="1" x14ac:dyDescent="0.3"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</row>
    <row r="24" spans="1:21" ht="18" customHeight="1" x14ac:dyDescent="0.3"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</row>
    <row r="25" spans="1:21" ht="18" customHeight="1" x14ac:dyDescent="0.3"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</row>
    <row r="26" spans="1:21" ht="18" customHeight="1" x14ac:dyDescent="0.3"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</row>
    <row r="27" spans="1:21" ht="18" customHeight="1" x14ac:dyDescent="0.3"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</row>
    <row r="28" spans="1:21" ht="18" customHeight="1" x14ac:dyDescent="0.3"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</row>
    <row r="29" spans="1:21" ht="18" customHeight="1" x14ac:dyDescent="0.3"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</row>
    <row r="30" spans="1:21" ht="18" customHeight="1" x14ac:dyDescent="0.3"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</row>
    <row r="31" spans="1:21" ht="18" customHeight="1" x14ac:dyDescent="0.3"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</row>
    <row r="32" spans="1:21" ht="18" customHeight="1" x14ac:dyDescent="0.3"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</row>
    <row r="33" spans="8:20" ht="18" customHeight="1" x14ac:dyDescent="0.3"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</row>
    <row r="34" spans="8:20" ht="18" customHeight="1" x14ac:dyDescent="0.3"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</row>
    <row r="35" spans="8:20" ht="18" customHeight="1" x14ac:dyDescent="0.3"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</row>
    <row r="36" spans="8:20" ht="18" customHeight="1" x14ac:dyDescent="0.3"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</row>
    <row r="37" spans="8:20" ht="18" customHeight="1" x14ac:dyDescent="0.3"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</row>
    <row r="38" spans="8:20" ht="18" customHeight="1" x14ac:dyDescent="0.3"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</row>
    <row r="39" spans="8:20" ht="18" customHeight="1" x14ac:dyDescent="0.3"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</row>
    <row r="40" spans="8:20" ht="18" customHeight="1" x14ac:dyDescent="0.3"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</row>
    <row r="41" spans="8:20" ht="18" customHeight="1" x14ac:dyDescent="0.3"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</row>
    <row r="42" spans="8:20" ht="18" customHeight="1" x14ac:dyDescent="0.3"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</row>
    <row r="43" spans="8:20" ht="18" customHeight="1" x14ac:dyDescent="0.3"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</row>
    <row r="44" spans="8:20" ht="18" customHeight="1" x14ac:dyDescent="0.3"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</row>
    <row r="45" spans="8:20" ht="18" customHeight="1" x14ac:dyDescent="0.3"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</row>
    <row r="46" spans="8:20" ht="18" customHeight="1" x14ac:dyDescent="0.3"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</row>
    <row r="47" spans="8:20" ht="18" customHeight="1" x14ac:dyDescent="0.3"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</row>
    <row r="48" spans="8:20" ht="18" customHeight="1" x14ac:dyDescent="0.3"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</row>
    <row r="49" spans="8:20" ht="18" customHeight="1" x14ac:dyDescent="0.3"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</row>
    <row r="50" spans="8:20" ht="18" customHeight="1" x14ac:dyDescent="0.3"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</row>
    <row r="51" spans="8:20" ht="18" customHeight="1" x14ac:dyDescent="0.3"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</row>
    <row r="52" spans="8:20" ht="18" customHeight="1" x14ac:dyDescent="0.3"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32"/>
    </row>
    <row r="53" spans="8:20" ht="18" customHeight="1" x14ac:dyDescent="0.3"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</row>
    <row r="54" spans="8:20" ht="18" customHeight="1" x14ac:dyDescent="0.3"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</row>
    <row r="55" spans="8:20" ht="18" customHeight="1" x14ac:dyDescent="0.3">
      <c r="H55" s="32"/>
      <c r="I55" s="32"/>
      <c r="J55" s="32"/>
      <c r="K55" s="32"/>
      <c r="L55" s="32"/>
      <c r="M55" s="32"/>
      <c r="N55" s="32"/>
      <c r="O55" s="32"/>
      <c r="P55" s="32"/>
      <c r="Q55" s="32"/>
      <c r="R55" s="32"/>
      <c r="S55" s="32"/>
      <c r="T55" s="32"/>
    </row>
    <row r="56" spans="8:20" ht="18" customHeight="1" x14ac:dyDescent="0.3">
      <c r="H56" s="32"/>
      <c r="I56" s="32"/>
      <c r="J56" s="32"/>
      <c r="K56" s="32"/>
      <c r="L56" s="32"/>
      <c r="M56" s="32"/>
      <c r="N56" s="32"/>
      <c r="O56" s="32"/>
      <c r="P56" s="32"/>
      <c r="Q56" s="32"/>
      <c r="R56" s="32"/>
      <c r="S56" s="32"/>
      <c r="T56" s="32"/>
    </row>
    <row r="57" spans="8:20" ht="18" customHeight="1" x14ac:dyDescent="0.3">
      <c r="H57" s="32"/>
      <c r="I57" s="32"/>
      <c r="J57" s="32"/>
      <c r="K57" s="32"/>
      <c r="L57" s="32"/>
      <c r="M57" s="32"/>
      <c r="N57" s="32"/>
      <c r="O57" s="32"/>
      <c r="P57" s="32"/>
      <c r="Q57" s="32"/>
      <c r="R57" s="32"/>
      <c r="S57" s="32"/>
      <c r="T57" s="32"/>
    </row>
    <row r="58" spans="8:20" ht="18" customHeight="1" x14ac:dyDescent="0.3">
      <c r="H58" s="32"/>
      <c r="I58" s="32"/>
      <c r="J58" s="32"/>
      <c r="K58" s="32"/>
      <c r="L58" s="32"/>
      <c r="M58" s="32"/>
      <c r="N58" s="32"/>
      <c r="O58" s="32"/>
      <c r="P58" s="32"/>
      <c r="Q58" s="32"/>
      <c r="R58" s="32"/>
      <c r="S58" s="32"/>
      <c r="T58" s="32"/>
    </row>
    <row r="59" spans="8:20" ht="18" customHeight="1" x14ac:dyDescent="0.3">
      <c r="H59" s="32"/>
      <c r="I59" s="32"/>
      <c r="J59" s="32"/>
      <c r="K59" s="32"/>
      <c r="L59" s="32"/>
      <c r="M59" s="32"/>
      <c r="N59" s="32"/>
      <c r="O59" s="32"/>
      <c r="P59" s="32"/>
      <c r="Q59" s="32"/>
      <c r="R59" s="32"/>
      <c r="S59" s="32"/>
      <c r="T59" s="32"/>
    </row>
    <row r="60" spans="8:20" ht="18" customHeight="1" x14ac:dyDescent="0.3"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</row>
    <row r="61" spans="8:20" ht="18" customHeight="1" x14ac:dyDescent="0.3"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</row>
    <row r="62" spans="8:20" ht="18" customHeight="1" x14ac:dyDescent="0.3"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32"/>
      <c r="S62" s="32"/>
      <c r="T62" s="32"/>
    </row>
    <row r="63" spans="8:20" ht="18" customHeight="1" x14ac:dyDescent="0.3">
      <c r="H63" s="32"/>
      <c r="I63" s="32"/>
      <c r="J63" s="32"/>
      <c r="K63" s="32"/>
      <c r="L63" s="32"/>
      <c r="M63" s="32"/>
      <c r="N63" s="32"/>
      <c r="O63" s="32"/>
      <c r="P63" s="32"/>
      <c r="Q63" s="32"/>
      <c r="R63" s="32"/>
      <c r="S63" s="32"/>
      <c r="T63" s="32"/>
    </row>
    <row r="64" spans="8:20" x14ac:dyDescent="0.3">
      <c r="H64" s="32"/>
      <c r="I64" s="32"/>
      <c r="J64" s="32"/>
      <c r="K64" s="32"/>
      <c r="L64" s="32"/>
      <c r="M64" s="32"/>
      <c r="N64" s="32"/>
      <c r="O64" s="32"/>
      <c r="P64" s="32"/>
      <c r="Q64" s="32"/>
      <c r="R64" s="32"/>
      <c r="S64" s="32"/>
      <c r="T64" s="32"/>
    </row>
  </sheetData>
  <sheetProtection selectLockedCells="1"/>
  <mergeCells count="11">
    <mergeCell ref="A8:B8"/>
    <mergeCell ref="C8:G8"/>
    <mergeCell ref="A9:B9"/>
    <mergeCell ref="C9:G9"/>
    <mergeCell ref="A1:G1"/>
    <mergeCell ref="A2:G2"/>
    <mergeCell ref="A3:G3"/>
    <mergeCell ref="A5:B5"/>
    <mergeCell ref="C5:G5"/>
    <mergeCell ref="A6:B6"/>
    <mergeCell ref="C6:G6"/>
  </mergeCells>
  <dataValidations count="1">
    <dataValidation type="custom" allowBlank="1" showInputMessage="1" showErrorMessage="1" sqref="C5 C9:C10" xr:uid="{00000000-0002-0000-1100-000000000000}">
      <formula1>EXACT(C5,UPPER(C5))</formula1>
    </dataValidation>
  </dataValidations>
  <pageMargins left="0" right="0" top="0" bottom="0.39370078740157483" header="0" footer="0"/>
  <pageSetup paperSize="9" scale="7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-0.249977111117893"/>
    <pageSetUpPr fitToPage="1"/>
  </sheetPr>
  <dimension ref="A1:T82"/>
  <sheetViews>
    <sheetView tabSelected="1" workbookViewId="0">
      <selection activeCell="B12" sqref="B12"/>
    </sheetView>
  </sheetViews>
  <sheetFormatPr baseColWidth="10" defaultColWidth="11.44140625" defaultRowHeight="11.4" x14ac:dyDescent="0.3"/>
  <cols>
    <col min="1" max="1" width="3.6640625" style="11" customWidth="1"/>
    <col min="2" max="2" width="28.6640625" style="11" customWidth="1"/>
    <col min="3" max="3" width="7.6640625" style="11" customWidth="1"/>
    <col min="4" max="4" width="28.6640625" style="11" customWidth="1"/>
    <col min="5" max="5" width="24.5546875" style="11" customWidth="1"/>
    <col min="6" max="16384" width="11.44140625" style="11"/>
  </cols>
  <sheetData>
    <row r="1" spans="1:20" ht="25.5" customHeight="1" x14ac:dyDescent="0.3">
      <c r="A1" s="68" t="str">
        <f>UPPER("CHAMPIONNATS DE France")</f>
        <v>CHAMPIONNATS DE FRANCE</v>
      </c>
      <c r="B1" s="68"/>
      <c r="C1" s="68"/>
      <c r="D1" s="68"/>
      <c r="E1" s="68"/>
    </row>
    <row r="2" spans="1:20" s="27" customFormat="1" ht="25.5" customHeight="1" x14ac:dyDescent="0.65">
      <c r="A2" s="69" t="s">
        <v>70</v>
      </c>
      <c r="B2" s="70"/>
      <c r="C2" s="70"/>
      <c r="D2" s="70"/>
      <c r="E2" s="70"/>
      <c r="F2" s="25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56"/>
      <c r="T2" s="56"/>
    </row>
    <row r="3" spans="1:20" ht="21" customHeight="1" x14ac:dyDescent="0.3">
      <c r="A3" s="71" t="s">
        <v>69</v>
      </c>
      <c r="B3" s="71"/>
      <c r="C3" s="71"/>
      <c r="D3" s="71"/>
      <c r="E3" s="71"/>
      <c r="F3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29"/>
      <c r="T3" s="29"/>
    </row>
    <row r="4" spans="1:20" ht="10.5" customHeight="1" x14ac:dyDescent="0.3">
      <c r="A4" s="55"/>
      <c r="B4" s="55"/>
      <c r="C4" s="55"/>
      <c r="D4" s="55"/>
      <c r="E4" s="55"/>
      <c r="F4" s="28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29"/>
      <c r="T4" s="29"/>
    </row>
    <row r="5" spans="1:20" ht="26.25" customHeight="1" x14ac:dyDescent="0.3">
      <c r="A5" s="72" t="s">
        <v>68</v>
      </c>
      <c r="B5" s="73"/>
      <c r="C5" s="73"/>
      <c r="D5" s="73"/>
      <c r="E5" s="73"/>
      <c r="F5" s="28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29"/>
      <c r="T5" s="29"/>
    </row>
    <row r="6" spans="1:20" ht="24.75" customHeight="1" x14ac:dyDescent="0.3">
      <c r="A6" s="74"/>
      <c r="B6" s="75"/>
      <c r="C6" s="75"/>
      <c r="D6" s="75"/>
      <c r="E6" s="75"/>
      <c r="F6" s="6"/>
      <c r="G6" s="6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</row>
    <row r="7" spans="1:20" ht="18.75" customHeight="1" x14ac:dyDescent="0.3">
      <c r="A7" s="15"/>
      <c r="B7" s="16"/>
      <c r="C7" s="16"/>
      <c r="D7" s="16"/>
      <c r="E7" s="16"/>
      <c r="F7" s="6"/>
      <c r="G7" s="6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</row>
    <row r="8" spans="1:20" ht="20.25" customHeight="1" x14ac:dyDescent="0.3">
      <c r="A8" s="64" t="s">
        <v>20</v>
      </c>
      <c r="B8" s="64"/>
      <c r="C8" s="63"/>
      <c r="D8" s="63"/>
      <c r="E8" s="63"/>
      <c r="F8" s="30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29"/>
      <c r="T8" s="29"/>
    </row>
    <row r="9" spans="1:20" ht="20.25" customHeight="1" x14ac:dyDescent="0.3">
      <c r="A9" s="64" t="s">
        <v>13</v>
      </c>
      <c r="B9" s="64"/>
      <c r="C9" s="65">
        <f>'Récapitulatif HOMMES'!C10:I10+'Récapitulatif FEMMES'!C10:I10</f>
        <v>0</v>
      </c>
      <c r="D9" s="65"/>
      <c r="E9" s="65"/>
      <c r="F9" s="30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29"/>
      <c r="T9" s="29"/>
    </row>
    <row r="10" spans="1:20" ht="19.5" customHeight="1" x14ac:dyDescent="0.3">
      <c r="F10" s="6"/>
      <c r="G10" s="6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</row>
    <row r="11" spans="1:20" ht="42" customHeight="1" x14ac:dyDescent="0.3">
      <c r="A11" s="4" t="s">
        <v>2</v>
      </c>
      <c r="B11" s="4" t="s">
        <v>8</v>
      </c>
      <c r="C11" s="4" t="s">
        <v>3</v>
      </c>
      <c r="D11" s="4" t="s">
        <v>0</v>
      </c>
      <c r="E11" s="4" t="s">
        <v>18</v>
      </c>
      <c r="F11" s="6"/>
      <c r="G11" s="6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</row>
    <row r="12" spans="1:20" ht="18.75" customHeight="1" x14ac:dyDescent="0.3">
      <c r="A12" s="12">
        <v>1</v>
      </c>
      <c r="B12" s="45"/>
      <c r="C12" s="45"/>
      <c r="D12" s="45"/>
      <c r="E12" s="46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</row>
    <row r="13" spans="1:20" ht="18.75" customHeight="1" x14ac:dyDescent="0.3">
      <c r="A13" s="13">
        <v>2</v>
      </c>
      <c r="B13" s="10"/>
      <c r="C13" s="10"/>
      <c r="D13" s="10"/>
      <c r="E13" s="21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</row>
    <row r="14" spans="1:20" ht="18.75" customHeight="1" x14ac:dyDescent="0.3">
      <c r="A14" s="12">
        <v>3</v>
      </c>
      <c r="B14" s="47"/>
      <c r="C14" s="47"/>
      <c r="D14" s="47"/>
      <c r="E14" s="48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</row>
    <row r="15" spans="1:20" ht="18" customHeight="1" x14ac:dyDescent="0.3">
      <c r="A15" s="29"/>
      <c r="B15" s="29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</row>
    <row r="16" spans="1:20" ht="20.25" customHeight="1" x14ac:dyDescent="0.3">
      <c r="A16" s="95" t="s">
        <v>71</v>
      </c>
      <c r="B16" s="95"/>
      <c r="C16" s="95"/>
      <c r="D16" s="95"/>
      <c r="E16" s="95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</row>
    <row r="17" spans="1:20" ht="41.4" customHeight="1" x14ac:dyDescent="0.3">
      <c r="A17" s="67" t="s">
        <v>66</v>
      </c>
      <c r="B17" s="66"/>
      <c r="C17" s="66"/>
      <c r="D17" s="66"/>
      <c r="E17" s="66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</row>
    <row r="18" spans="1:20" ht="20.25" customHeight="1" x14ac:dyDescent="0.3">
      <c r="A18" s="29"/>
      <c r="B18" s="29"/>
      <c r="C18" s="29"/>
      <c r="D18" s="29"/>
      <c r="E18" s="29"/>
      <c r="F18" s="29"/>
      <c r="G18" s="29"/>
      <c r="H18" s="57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</row>
    <row r="19" spans="1:20" ht="20.25" customHeight="1" x14ac:dyDescent="0.3">
      <c r="A19" s="29"/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</row>
    <row r="20" spans="1:20" ht="20.25" customHeight="1" x14ac:dyDescent="0.3">
      <c r="A20" s="29"/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</row>
    <row r="21" spans="1:20" ht="20.25" customHeight="1" x14ac:dyDescent="0.3">
      <c r="A21" s="29"/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</row>
    <row r="22" spans="1:20" ht="20.25" customHeight="1" x14ac:dyDescent="0.3">
      <c r="A22" s="29"/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</row>
    <row r="23" spans="1:20" ht="20.25" customHeight="1" x14ac:dyDescent="0.3">
      <c r="A23" s="29"/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</row>
    <row r="24" spans="1:20" ht="20.25" customHeight="1" x14ac:dyDescent="0.3">
      <c r="A24" s="29"/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</row>
    <row r="25" spans="1:20" ht="20.25" customHeight="1" x14ac:dyDescent="0.3">
      <c r="A25" s="29"/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</row>
    <row r="26" spans="1:20" ht="20.25" customHeight="1" x14ac:dyDescent="0.3">
      <c r="A26" s="29"/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</row>
    <row r="27" spans="1:20" ht="20.25" customHeight="1" x14ac:dyDescent="0.3">
      <c r="A27" s="29"/>
      <c r="B27" s="29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</row>
    <row r="28" spans="1:20" ht="20.25" customHeight="1" x14ac:dyDescent="0.3">
      <c r="A28" s="29"/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</row>
    <row r="29" spans="1:20" ht="20.25" customHeight="1" x14ac:dyDescent="0.3">
      <c r="A29" s="29"/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</row>
    <row r="30" spans="1:20" ht="20.25" customHeight="1" x14ac:dyDescent="0.3">
      <c r="A30" s="29"/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</row>
    <row r="31" spans="1:20" ht="20.25" customHeight="1" x14ac:dyDescent="0.3">
      <c r="A31" s="29"/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</row>
    <row r="32" spans="1:20" ht="20.25" customHeight="1" x14ac:dyDescent="0.3">
      <c r="A32" s="29"/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</row>
    <row r="33" spans="1:20" ht="20.25" customHeight="1" x14ac:dyDescent="0.3">
      <c r="A33" s="29"/>
      <c r="B33" s="29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</row>
    <row r="34" spans="1:20" ht="20.25" customHeight="1" x14ac:dyDescent="0.3">
      <c r="A34" s="29"/>
      <c r="B34" s="29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</row>
    <row r="35" spans="1:20" ht="20.25" customHeight="1" x14ac:dyDescent="0.3">
      <c r="A35" s="29"/>
      <c r="B35" s="29"/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29"/>
    </row>
    <row r="36" spans="1:20" ht="20.25" customHeight="1" x14ac:dyDescent="0.3">
      <c r="A36" s="29"/>
      <c r="B36" s="29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</row>
    <row r="37" spans="1:20" ht="20.25" customHeight="1" x14ac:dyDescent="0.3">
      <c r="A37" s="29"/>
      <c r="B37" s="29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</row>
    <row r="38" spans="1:20" ht="20.25" customHeight="1" x14ac:dyDescent="0.3">
      <c r="A38" s="29"/>
      <c r="B38" s="29"/>
      <c r="C38" s="29"/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9"/>
    </row>
    <row r="39" spans="1:20" ht="20.25" customHeight="1" x14ac:dyDescent="0.3">
      <c r="A39" s="29"/>
      <c r="B39" s="29"/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</row>
    <row r="40" spans="1:20" ht="20.25" customHeight="1" x14ac:dyDescent="0.3">
      <c r="A40" s="29"/>
      <c r="B40" s="29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29"/>
    </row>
    <row r="41" spans="1:20" ht="20.25" customHeight="1" x14ac:dyDescent="0.3">
      <c r="A41" s="29"/>
      <c r="B41" s="29"/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</row>
    <row r="42" spans="1:20" ht="20.25" customHeight="1" x14ac:dyDescent="0.3">
      <c r="A42" s="29"/>
      <c r="B42" s="29"/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29"/>
    </row>
    <row r="43" spans="1:20" ht="20.25" customHeight="1" x14ac:dyDescent="0.3">
      <c r="A43" s="29"/>
      <c r="B43" s="29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</row>
    <row r="44" spans="1:20" ht="20.25" customHeight="1" x14ac:dyDescent="0.3">
      <c r="A44" s="29"/>
      <c r="B44" s="29"/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29"/>
    </row>
    <row r="45" spans="1:20" ht="20.25" customHeight="1" x14ac:dyDescent="0.3">
      <c r="A45" s="29"/>
      <c r="B45" s="29"/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9"/>
      <c r="S45" s="29"/>
      <c r="T45" s="29"/>
    </row>
    <row r="46" spans="1:20" ht="20.25" customHeight="1" x14ac:dyDescent="0.3">
      <c r="A46" s="29"/>
      <c r="B46" s="29"/>
      <c r="C46" s="29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9"/>
      <c r="S46" s="29"/>
      <c r="T46" s="29"/>
    </row>
    <row r="47" spans="1:20" ht="20.25" customHeight="1" x14ac:dyDescent="0.3">
      <c r="A47" s="29"/>
      <c r="B47" s="29"/>
      <c r="C47" s="29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29"/>
      <c r="T47" s="29"/>
    </row>
    <row r="48" spans="1:20" ht="20.25" customHeight="1" x14ac:dyDescent="0.3">
      <c r="A48" s="29"/>
      <c r="B48" s="29"/>
      <c r="C48" s="29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9"/>
      <c r="S48" s="29"/>
      <c r="T48" s="29"/>
    </row>
    <row r="49" spans="1:20" ht="20.25" customHeight="1" x14ac:dyDescent="0.3">
      <c r="A49" s="29"/>
      <c r="B49" s="29"/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29"/>
      <c r="S49" s="29"/>
      <c r="T49" s="29"/>
    </row>
    <row r="50" spans="1:20" ht="20.25" customHeight="1" x14ac:dyDescent="0.3">
      <c r="A50" s="29"/>
      <c r="B50" s="29"/>
      <c r="C50" s="29"/>
      <c r="D50" s="29"/>
      <c r="E50" s="29"/>
      <c r="F50" s="29"/>
      <c r="G50" s="29"/>
      <c r="H50" s="29"/>
      <c r="I50" s="29"/>
      <c r="J50" s="29"/>
      <c r="K50" s="29"/>
      <c r="L50" s="29"/>
      <c r="M50" s="29"/>
      <c r="N50" s="29"/>
      <c r="O50" s="29"/>
      <c r="P50" s="29"/>
      <c r="Q50" s="29"/>
      <c r="R50" s="29"/>
      <c r="S50" s="29"/>
      <c r="T50" s="29"/>
    </row>
    <row r="51" spans="1:20" ht="20.25" customHeight="1" x14ac:dyDescent="0.3">
      <c r="A51" s="29"/>
      <c r="B51" s="29"/>
      <c r="C51" s="29"/>
      <c r="D51" s="29"/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29"/>
      <c r="P51" s="29"/>
      <c r="Q51" s="29"/>
      <c r="R51" s="29"/>
      <c r="S51" s="29"/>
      <c r="T51" s="29"/>
    </row>
    <row r="52" spans="1:20" ht="20.25" customHeight="1" x14ac:dyDescent="0.3">
      <c r="A52" s="29"/>
      <c r="B52" s="29"/>
      <c r="C52" s="29"/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29"/>
      <c r="Q52" s="29"/>
      <c r="R52" s="29"/>
      <c r="S52" s="29"/>
      <c r="T52" s="29"/>
    </row>
    <row r="53" spans="1:20" ht="20.25" customHeight="1" x14ac:dyDescent="0.3">
      <c r="A53" s="29"/>
      <c r="B53" s="29"/>
      <c r="C53" s="29"/>
      <c r="D53" s="29"/>
      <c r="E53" s="29"/>
      <c r="F53" s="29"/>
      <c r="G53" s="29"/>
      <c r="H53" s="29"/>
      <c r="I53" s="29"/>
      <c r="J53" s="29"/>
      <c r="K53" s="29"/>
      <c r="L53" s="29"/>
      <c r="M53" s="29"/>
      <c r="N53" s="29"/>
      <c r="O53" s="29"/>
      <c r="P53" s="29"/>
      <c r="Q53" s="29"/>
      <c r="R53" s="29"/>
      <c r="S53" s="29"/>
      <c r="T53" s="29"/>
    </row>
    <row r="54" spans="1:20" ht="20.25" customHeight="1" x14ac:dyDescent="0.3">
      <c r="A54" s="29"/>
      <c r="B54" s="29"/>
      <c r="C54" s="29"/>
      <c r="D54" s="29"/>
      <c r="E54" s="29"/>
      <c r="F54" s="29"/>
      <c r="G54" s="29"/>
      <c r="H54" s="29"/>
      <c r="I54" s="29"/>
      <c r="J54" s="29"/>
      <c r="K54" s="29"/>
      <c r="L54" s="29"/>
      <c r="M54" s="29"/>
      <c r="N54" s="29"/>
      <c r="O54" s="29"/>
      <c r="P54" s="29"/>
      <c r="Q54" s="29"/>
      <c r="R54" s="29"/>
      <c r="S54" s="29"/>
      <c r="T54" s="29"/>
    </row>
    <row r="55" spans="1:20" ht="20.25" customHeight="1" x14ac:dyDescent="0.3">
      <c r="A55" s="29"/>
      <c r="B55" s="29"/>
      <c r="C55" s="29"/>
      <c r="D55" s="29"/>
      <c r="E55" s="29"/>
      <c r="F55" s="29"/>
      <c r="G55" s="29"/>
      <c r="H55" s="29"/>
      <c r="I55" s="29"/>
      <c r="J55" s="29"/>
      <c r="K55" s="29"/>
      <c r="L55" s="29"/>
      <c r="M55" s="29"/>
      <c r="N55" s="29"/>
      <c r="O55" s="29"/>
      <c r="P55" s="29"/>
      <c r="Q55" s="29"/>
      <c r="R55" s="29"/>
      <c r="S55" s="29"/>
      <c r="T55" s="29"/>
    </row>
    <row r="56" spans="1:20" ht="20.25" customHeight="1" x14ac:dyDescent="0.3">
      <c r="A56" s="29"/>
      <c r="B56" s="29"/>
      <c r="C56" s="29"/>
      <c r="D56" s="29"/>
      <c r="E56" s="29"/>
      <c r="F56" s="29"/>
      <c r="G56" s="29"/>
      <c r="H56" s="29"/>
      <c r="I56" s="29"/>
      <c r="J56" s="29"/>
      <c r="K56" s="29"/>
      <c r="L56" s="29"/>
      <c r="M56" s="29"/>
      <c r="N56" s="29"/>
      <c r="O56" s="29"/>
      <c r="P56" s="29"/>
      <c r="Q56" s="29"/>
      <c r="R56" s="29"/>
      <c r="S56" s="29"/>
      <c r="T56" s="29"/>
    </row>
    <row r="57" spans="1:20" ht="20.25" customHeight="1" x14ac:dyDescent="0.3">
      <c r="A57" s="29"/>
      <c r="B57" s="29"/>
      <c r="C57" s="29"/>
      <c r="D57" s="29"/>
      <c r="E57" s="29"/>
      <c r="F57" s="29"/>
      <c r="G57" s="29"/>
      <c r="H57" s="29"/>
      <c r="I57" s="29"/>
      <c r="J57" s="29"/>
      <c r="K57" s="29"/>
      <c r="L57" s="29"/>
      <c r="M57" s="29"/>
      <c r="N57" s="29"/>
      <c r="O57" s="29"/>
      <c r="P57" s="29"/>
      <c r="Q57" s="29"/>
      <c r="R57" s="29"/>
      <c r="S57" s="29"/>
      <c r="T57" s="29"/>
    </row>
    <row r="58" spans="1:20" ht="20.25" customHeight="1" x14ac:dyDescent="0.3">
      <c r="A58" s="29"/>
      <c r="B58" s="29"/>
      <c r="C58" s="29"/>
      <c r="D58" s="29"/>
      <c r="E58" s="29"/>
      <c r="F58" s="29"/>
      <c r="G58" s="29"/>
      <c r="H58" s="29"/>
      <c r="I58" s="29"/>
      <c r="J58" s="29"/>
      <c r="K58" s="29"/>
      <c r="L58" s="29"/>
      <c r="M58" s="29"/>
      <c r="N58" s="29"/>
      <c r="O58" s="29"/>
      <c r="P58" s="29"/>
      <c r="Q58" s="29"/>
      <c r="R58" s="29"/>
      <c r="S58" s="29"/>
      <c r="T58" s="29"/>
    </row>
    <row r="59" spans="1:20" ht="20.25" customHeight="1" x14ac:dyDescent="0.3">
      <c r="A59" s="29"/>
      <c r="B59" s="29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</row>
    <row r="60" spans="1:20" ht="20.25" customHeight="1" x14ac:dyDescent="0.3">
      <c r="A60" s="29"/>
      <c r="B60" s="29"/>
      <c r="C60" s="29"/>
      <c r="D60" s="29"/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9"/>
      <c r="S60" s="29"/>
      <c r="T60" s="29"/>
    </row>
    <row r="61" spans="1:20" ht="20.25" customHeight="1" x14ac:dyDescent="0.3">
      <c r="A61" s="29"/>
      <c r="B61" s="29"/>
      <c r="C61" s="29"/>
      <c r="D61" s="29"/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29"/>
      <c r="Q61" s="29"/>
      <c r="R61" s="29"/>
      <c r="S61" s="29"/>
      <c r="T61" s="29"/>
    </row>
    <row r="62" spans="1:20" ht="20.25" customHeight="1" x14ac:dyDescent="0.3">
      <c r="A62" s="29"/>
      <c r="B62" s="29"/>
      <c r="C62" s="29"/>
      <c r="D62" s="29"/>
      <c r="E62" s="29"/>
      <c r="F62" s="29"/>
      <c r="G62" s="29"/>
      <c r="H62" s="29"/>
      <c r="I62" s="29"/>
      <c r="J62" s="29"/>
      <c r="K62" s="29"/>
      <c r="L62" s="29"/>
      <c r="M62" s="29"/>
      <c r="N62" s="29"/>
      <c r="O62" s="29"/>
      <c r="P62" s="29"/>
      <c r="Q62" s="29"/>
      <c r="R62" s="29"/>
      <c r="S62" s="29"/>
      <c r="T62" s="29"/>
    </row>
    <row r="63" spans="1:20" ht="20.25" customHeight="1" x14ac:dyDescent="0.3">
      <c r="A63" s="29"/>
      <c r="B63" s="29"/>
      <c r="C63" s="29"/>
      <c r="D63" s="29"/>
      <c r="E63" s="29"/>
      <c r="F63" s="29"/>
      <c r="G63" s="29"/>
      <c r="H63" s="29"/>
      <c r="I63" s="29"/>
      <c r="J63" s="29"/>
      <c r="K63" s="29"/>
      <c r="L63" s="29"/>
      <c r="M63" s="29"/>
      <c r="N63" s="29"/>
      <c r="O63" s="29"/>
      <c r="P63" s="29"/>
      <c r="Q63" s="29"/>
      <c r="R63" s="29"/>
      <c r="S63" s="29"/>
      <c r="T63" s="29"/>
    </row>
    <row r="64" spans="1:20" ht="20.25" customHeight="1" x14ac:dyDescent="0.3">
      <c r="A64" s="29"/>
      <c r="B64" s="29"/>
      <c r="C64" s="29"/>
      <c r="D64" s="29"/>
      <c r="E64" s="29"/>
      <c r="F64" s="29"/>
      <c r="G64" s="29"/>
      <c r="H64" s="29"/>
      <c r="I64" s="29"/>
      <c r="J64" s="29"/>
      <c r="K64" s="29"/>
      <c r="L64" s="29"/>
      <c r="M64" s="29"/>
      <c r="N64" s="29"/>
      <c r="O64" s="29"/>
      <c r="P64" s="29"/>
      <c r="Q64" s="29"/>
      <c r="R64" s="29"/>
      <c r="S64" s="29"/>
      <c r="T64" s="29"/>
    </row>
    <row r="65" spans="1:20" ht="20.25" customHeight="1" x14ac:dyDescent="0.3">
      <c r="A65" s="29"/>
      <c r="B65" s="29"/>
      <c r="C65" s="29"/>
      <c r="D65" s="29"/>
      <c r="E65" s="29"/>
      <c r="F65" s="29"/>
      <c r="G65" s="29"/>
      <c r="H65" s="29"/>
      <c r="I65" s="29"/>
      <c r="J65" s="29"/>
      <c r="K65" s="29"/>
      <c r="L65" s="29"/>
      <c r="M65" s="29"/>
      <c r="N65" s="29"/>
      <c r="O65" s="29"/>
      <c r="P65" s="29"/>
      <c r="Q65" s="29"/>
      <c r="R65" s="29"/>
      <c r="S65" s="29"/>
      <c r="T65" s="29"/>
    </row>
    <row r="66" spans="1:20" ht="20.25" customHeight="1" x14ac:dyDescent="0.3">
      <c r="A66" s="29"/>
      <c r="B66" s="29"/>
      <c r="C66" s="29"/>
      <c r="D66" s="29"/>
      <c r="E66" s="29"/>
      <c r="F66" s="29"/>
      <c r="G66" s="29"/>
      <c r="H66" s="29"/>
      <c r="I66" s="29"/>
      <c r="J66" s="29"/>
      <c r="K66" s="29"/>
      <c r="L66" s="29"/>
      <c r="M66" s="29"/>
      <c r="N66" s="29"/>
      <c r="O66" s="29"/>
      <c r="P66" s="29"/>
      <c r="Q66" s="29"/>
      <c r="R66" s="29"/>
      <c r="S66" s="29"/>
      <c r="T66" s="29"/>
    </row>
    <row r="67" spans="1:20" ht="20.25" customHeight="1" x14ac:dyDescent="0.3">
      <c r="A67" s="29"/>
      <c r="B67" s="29"/>
      <c r="C67" s="29"/>
      <c r="D67" s="29"/>
      <c r="E67" s="29"/>
      <c r="F67" s="29"/>
      <c r="G67" s="29"/>
      <c r="H67" s="29"/>
      <c r="I67" s="29"/>
      <c r="J67" s="29"/>
      <c r="K67" s="29"/>
      <c r="L67" s="29"/>
      <c r="M67" s="29"/>
      <c r="N67" s="29"/>
      <c r="O67" s="29"/>
      <c r="P67" s="29"/>
      <c r="Q67" s="29"/>
      <c r="R67" s="29"/>
      <c r="S67" s="29"/>
      <c r="T67" s="29"/>
    </row>
    <row r="68" spans="1:20" ht="20.25" customHeight="1" x14ac:dyDescent="0.3">
      <c r="A68" s="29"/>
      <c r="B68" s="29"/>
      <c r="C68" s="29"/>
      <c r="D68" s="29"/>
      <c r="E68" s="29"/>
      <c r="F68" s="29"/>
      <c r="G68" s="29"/>
      <c r="H68" s="29"/>
      <c r="I68" s="29"/>
      <c r="J68" s="29"/>
      <c r="K68" s="29"/>
      <c r="L68" s="29"/>
      <c r="M68" s="29"/>
      <c r="N68" s="29"/>
      <c r="O68" s="29"/>
      <c r="P68" s="29"/>
      <c r="Q68" s="29"/>
      <c r="R68" s="29"/>
      <c r="S68" s="29"/>
      <c r="T68" s="29"/>
    </row>
    <row r="69" spans="1:20" ht="20.25" customHeight="1" x14ac:dyDescent="0.3">
      <c r="A69" s="29"/>
      <c r="B69" s="29"/>
      <c r="C69" s="29"/>
      <c r="D69" s="29"/>
      <c r="E69" s="29"/>
      <c r="F69" s="29"/>
      <c r="G69" s="29"/>
      <c r="H69" s="29"/>
      <c r="I69" s="29"/>
      <c r="J69" s="29"/>
      <c r="K69" s="29"/>
      <c r="L69" s="29"/>
      <c r="M69" s="29"/>
      <c r="N69" s="29"/>
      <c r="O69" s="29"/>
      <c r="P69" s="29"/>
      <c r="Q69" s="29"/>
      <c r="R69" s="29"/>
      <c r="S69" s="29"/>
      <c r="T69" s="29"/>
    </row>
    <row r="70" spans="1:20" ht="20.25" customHeight="1" x14ac:dyDescent="0.3">
      <c r="A70" s="29"/>
      <c r="B70" s="29"/>
      <c r="C70" s="29"/>
      <c r="D70" s="29"/>
      <c r="E70" s="29"/>
      <c r="F70" s="29"/>
      <c r="G70" s="29"/>
      <c r="H70" s="29"/>
      <c r="I70" s="29"/>
      <c r="J70" s="29"/>
      <c r="K70" s="29"/>
      <c r="L70" s="29"/>
      <c r="M70" s="29"/>
      <c r="N70" s="29"/>
      <c r="O70" s="29"/>
      <c r="P70" s="29"/>
      <c r="Q70" s="29"/>
      <c r="R70" s="29"/>
      <c r="S70" s="29"/>
      <c r="T70" s="29"/>
    </row>
    <row r="71" spans="1:20" ht="20.25" customHeight="1" x14ac:dyDescent="0.3">
      <c r="A71" s="29"/>
      <c r="B71" s="29"/>
      <c r="C71" s="29"/>
      <c r="D71" s="29"/>
      <c r="E71" s="29"/>
      <c r="F71" s="29"/>
      <c r="G71" s="29"/>
      <c r="H71" s="29"/>
      <c r="I71" s="29"/>
      <c r="J71" s="29"/>
      <c r="K71" s="29"/>
      <c r="L71" s="29"/>
      <c r="M71" s="29"/>
      <c r="N71" s="29"/>
      <c r="O71" s="29"/>
      <c r="P71" s="29"/>
      <c r="Q71" s="29"/>
      <c r="R71" s="29"/>
      <c r="S71" s="29"/>
      <c r="T71" s="29"/>
    </row>
    <row r="72" spans="1:20" ht="20.25" customHeight="1" x14ac:dyDescent="0.3">
      <c r="A72" s="29"/>
      <c r="B72" s="29"/>
      <c r="C72" s="29"/>
      <c r="D72" s="29"/>
      <c r="E72" s="29"/>
      <c r="F72" s="29"/>
      <c r="G72" s="29"/>
      <c r="H72" s="29"/>
      <c r="I72" s="29"/>
      <c r="J72" s="29"/>
      <c r="K72" s="29"/>
      <c r="L72" s="29"/>
      <c r="M72" s="29"/>
      <c r="N72" s="29"/>
      <c r="O72" s="29"/>
      <c r="P72" s="29"/>
      <c r="Q72" s="29"/>
      <c r="R72" s="29"/>
      <c r="S72" s="29"/>
      <c r="T72" s="29"/>
    </row>
    <row r="73" spans="1:20" ht="20.25" customHeight="1" x14ac:dyDescent="0.3">
      <c r="A73" s="29"/>
      <c r="B73" s="29"/>
      <c r="C73" s="29"/>
      <c r="D73" s="29"/>
      <c r="E73" s="29"/>
      <c r="F73" s="29"/>
      <c r="G73" s="29"/>
      <c r="H73" s="29"/>
      <c r="I73" s="29"/>
      <c r="J73" s="29"/>
      <c r="K73" s="29"/>
      <c r="L73" s="29"/>
      <c r="M73" s="29"/>
      <c r="N73" s="29"/>
      <c r="O73" s="29"/>
      <c r="P73" s="29"/>
      <c r="Q73" s="29"/>
      <c r="R73" s="29"/>
      <c r="S73" s="29"/>
      <c r="T73" s="29"/>
    </row>
    <row r="74" spans="1:20" x14ac:dyDescent="0.3">
      <c r="A74" s="29"/>
      <c r="B74" s="29"/>
      <c r="C74" s="29"/>
      <c r="D74" s="29"/>
      <c r="E74" s="29"/>
      <c r="F74" s="29"/>
      <c r="G74" s="29"/>
      <c r="H74" s="29"/>
      <c r="I74" s="29"/>
      <c r="J74" s="29"/>
      <c r="K74" s="29"/>
      <c r="L74" s="29"/>
      <c r="M74" s="29"/>
      <c r="N74" s="29"/>
      <c r="O74" s="29"/>
      <c r="P74" s="29"/>
      <c r="Q74" s="29"/>
      <c r="R74" s="29"/>
      <c r="S74" s="29"/>
      <c r="T74" s="29"/>
    </row>
    <row r="75" spans="1:20" x14ac:dyDescent="0.3">
      <c r="A75" s="29"/>
      <c r="B75" s="29"/>
      <c r="C75" s="29"/>
      <c r="D75" s="29"/>
      <c r="E75" s="29"/>
      <c r="F75" s="29"/>
      <c r="G75" s="29"/>
      <c r="H75" s="29"/>
      <c r="I75" s="29"/>
      <c r="J75" s="29"/>
      <c r="K75" s="29"/>
      <c r="L75" s="29"/>
      <c r="M75" s="29"/>
      <c r="N75" s="29"/>
      <c r="O75" s="29"/>
      <c r="P75" s="29"/>
      <c r="Q75" s="29"/>
      <c r="R75" s="29"/>
      <c r="S75" s="29"/>
      <c r="T75" s="29"/>
    </row>
    <row r="76" spans="1:20" x14ac:dyDescent="0.3">
      <c r="A76" s="29"/>
      <c r="B76" s="29"/>
      <c r="C76" s="29"/>
      <c r="D76" s="29"/>
      <c r="E76" s="29"/>
      <c r="F76" s="29"/>
      <c r="G76" s="29"/>
      <c r="H76" s="29"/>
      <c r="I76" s="29"/>
      <c r="J76" s="29"/>
      <c r="K76" s="29"/>
      <c r="L76" s="29"/>
      <c r="M76" s="29"/>
      <c r="N76" s="29"/>
      <c r="O76" s="29"/>
      <c r="P76" s="29"/>
      <c r="Q76" s="29"/>
      <c r="R76" s="29"/>
      <c r="S76" s="29"/>
      <c r="T76" s="29"/>
    </row>
    <row r="77" spans="1:20" x14ac:dyDescent="0.3">
      <c r="F77" s="29"/>
      <c r="G77" s="29"/>
      <c r="H77" s="29"/>
      <c r="I77" s="29"/>
      <c r="J77" s="29"/>
      <c r="K77" s="29"/>
      <c r="L77" s="29"/>
      <c r="M77" s="29"/>
      <c r="N77" s="29"/>
      <c r="O77" s="29"/>
      <c r="P77" s="29"/>
      <c r="Q77" s="29"/>
      <c r="R77" s="29"/>
      <c r="S77" s="29"/>
      <c r="T77" s="29"/>
    </row>
    <row r="78" spans="1:20" x14ac:dyDescent="0.3">
      <c r="F78" s="29"/>
      <c r="G78" s="29"/>
      <c r="H78" s="29"/>
      <c r="I78" s="29"/>
      <c r="J78" s="29"/>
      <c r="K78" s="29"/>
      <c r="L78" s="29"/>
      <c r="M78" s="29"/>
      <c r="N78" s="29"/>
      <c r="O78" s="29"/>
      <c r="P78" s="29"/>
      <c r="Q78" s="29"/>
      <c r="R78" s="29"/>
      <c r="S78" s="29"/>
      <c r="T78" s="29"/>
    </row>
    <row r="79" spans="1:20" x14ac:dyDescent="0.3">
      <c r="F79" s="29"/>
      <c r="G79" s="29"/>
      <c r="H79" s="29"/>
      <c r="I79" s="29"/>
      <c r="J79" s="29"/>
      <c r="K79" s="29"/>
      <c r="L79" s="29"/>
      <c r="M79" s="29"/>
      <c r="N79" s="29"/>
      <c r="O79" s="29"/>
      <c r="P79" s="29"/>
      <c r="Q79" s="29"/>
      <c r="R79" s="29"/>
      <c r="S79" s="29"/>
      <c r="T79" s="29"/>
    </row>
    <row r="80" spans="1:20" x14ac:dyDescent="0.3">
      <c r="F80" s="29"/>
      <c r="G80" s="29"/>
      <c r="H80" s="29"/>
      <c r="I80" s="29"/>
      <c r="J80" s="29"/>
      <c r="K80" s="29"/>
      <c r="L80" s="29"/>
      <c r="M80" s="29"/>
      <c r="N80" s="29"/>
      <c r="O80" s="29"/>
      <c r="P80" s="29"/>
      <c r="Q80" s="29"/>
      <c r="R80" s="29"/>
      <c r="S80" s="29"/>
      <c r="T80" s="29"/>
    </row>
    <row r="81" spans="6:20" x14ac:dyDescent="0.3">
      <c r="F81" s="29"/>
      <c r="G81" s="29"/>
      <c r="H81" s="29"/>
      <c r="I81" s="29"/>
      <c r="J81" s="29"/>
      <c r="K81" s="29"/>
      <c r="L81" s="29"/>
      <c r="M81" s="29"/>
      <c r="N81" s="29"/>
      <c r="O81" s="29"/>
      <c r="P81" s="29"/>
      <c r="Q81" s="29"/>
      <c r="R81" s="29"/>
      <c r="S81" s="29"/>
      <c r="T81" s="29"/>
    </row>
    <row r="82" spans="6:20" x14ac:dyDescent="0.3"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</row>
  </sheetData>
  <sheetProtection algorithmName="SHA-512" hashValue="0WmXzEzDFZGnUI8NSTtjQ8koPwOvxlMqJeQWLcIglAopqeDfihRJza3a0HxRywg1wMdeagqsbInz5iaOeSR8TA==" saltValue="hxwsMxgBEs867hO/jlp0sg==" spinCount="100000" sheet="1" selectLockedCells="1"/>
  <mergeCells count="10">
    <mergeCell ref="A1:E1"/>
    <mergeCell ref="A2:E2"/>
    <mergeCell ref="A3:E3"/>
    <mergeCell ref="A5:E5"/>
    <mergeCell ref="A6:E6"/>
    <mergeCell ref="C8:E8"/>
    <mergeCell ref="A9:B9"/>
    <mergeCell ref="C9:E9"/>
    <mergeCell ref="A17:E17"/>
    <mergeCell ref="A8:B8"/>
  </mergeCells>
  <dataValidations count="2">
    <dataValidation type="custom" allowBlank="1" showInputMessage="1" showErrorMessage="1" sqref="C9" xr:uid="{00000000-0002-0000-0100-000000000000}">
      <formula1>EXACT(C9,UPPER(C9))</formula1>
    </dataValidation>
    <dataValidation type="list" allowBlank="1" showInputMessage="1" showErrorMessage="1" sqref="C12:C14" xr:uid="{00000000-0002-0000-0100-000001000000}">
      <formula1>"H, F"</formula1>
    </dataValidation>
  </dataValidations>
  <pageMargins left="0" right="0" top="0" bottom="0.39370078740157483" header="0" footer="0"/>
  <pageSetup paperSize="9" scale="8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">
    <tabColor theme="0" tint="-0.499984740745262"/>
    <pageSetUpPr fitToPage="1"/>
  </sheetPr>
  <dimension ref="A1:X110"/>
  <sheetViews>
    <sheetView workbookViewId="0">
      <selection activeCell="C8" sqref="C8:I8"/>
    </sheetView>
  </sheetViews>
  <sheetFormatPr baseColWidth="10" defaultColWidth="11.44140625" defaultRowHeight="11.4" x14ac:dyDescent="0.3"/>
  <cols>
    <col min="1" max="1" width="3.6640625" style="11" customWidth="1"/>
    <col min="2" max="2" width="28.6640625" style="11" customWidth="1"/>
    <col min="3" max="3" width="7.6640625" style="11" customWidth="1"/>
    <col min="4" max="5" width="18.33203125" style="11" customWidth="1"/>
    <col min="6" max="6" width="28.6640625" style="11" customWidth="1"/>
    <col min="7" max="9" width="13.6640625" style="11" customWidth="1"/>
    <col min="10" max="16384" width="11.44140625" style="11"/>
  </cols>
  <sheetData>
    <row r="1" spans="1:24" ht="25.5" customHeight="1" x14ac:dyDescent="0.3">
      <c r="A1" s="68" t="str">
        <f>UPPER("CHAMPIONNATS DE France")</f>
        <v>CHAMPIONNATS DE FRANCE</v>
      </c>
      <c r="B1" s="68"/>
      <c r="C1" s="68"/>
      <c r="D1" s="68"/>
      <c r="E1" s="68"/>
      <c r="F1" s="68"/>
      <c r="G1" s="68"/>
      <c r="H1" s="68"/>
      <c r="I1" s="34"/>
    </row>
    <row r="2" spans="1:24" s="27" customFormat="1" ht="25.5" customHeight="1" x14ac:dyDescent="0.65">
      <c r="A2" s="69" t="str">
        <f>'Demande Badges Encadrement'!A2:E2</f>
        <v>MASTERS PISTE 2020</v>
      </c>
      <c r="B2" s="70"/>
      <c r="C2" s="70"/>
      <c r="D2" s="70"/>
      <c r="E2" s="70"/>
      <c r="F2" s="70"/>
      <c r="G2" s="70"/>
      <c r="H2" s="70"/>
      <c r="I2" s="35"/>
      <c r="J2" s="25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3"/>
      <c r="X2" s="23"/>
    </row>
    <row r="3" spans="1:24" ht="21" customHeight="1" x14ac:dyDescent="0.3">
      <c r="A3" s="71" t="str">
        <f>'Demande Badges Encadrement'!A3:E3</f>
        <v>Vélodrome du CREPS  - BOURGES (CENTRE-VAL DE LOIRE)</v>
      </c>
      <c r="B3" s="71"/>
      <c r="C3" s="71"/>
      <c r="D3" s="71"/>
      <c r="E3" s="71"/>
      <c r="F3" s="71"/>
      <c r="G3" s="71"/>
      <c r="H3" s="71"/>
      <c r="I3" s="36"/>
      <c r="J3" s="28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29"/>
      <c r="X3" s="29"/>
    </row>
    <row r="4" spans="1:24" ht="10.5" customHeight="1" x14ac:dyDescent="0.3">
      <c r="A4" s="22"/>
      <c r="B4" s="22"/>
      <c r="C4" s="22"/>
      <c r="D4" s="22"/>
      <c r="E4" s="58"/>
      <c r="F4" s="22"/>
      <c r="G4" s="22"/>
      <c r="H4" s="22"/>
      <c r="I4" s="36"/>
      <c r="J4" s="28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29"/>
      <c r="X4" s="29"/>
    </row>
    <row r="5" spans="1:24" ht="26.25" customHeight="1" x14ac:dyDescent="0.3">
      <c r="A5" s="72" t="s">
        <v>16</v>
      </c>
      <c r="B5" s="73"/>
      <c r="C5" s="73"/>
      <c r="D5" s="73"/>
      <c r="E5" s="73"/>
      <c r="F5" s="73"/>
      <c r="G5" s="73"/>
      <c r="H5" s="73"/>
      <c r="I5" s="37"/>
      <c r="J5" s="28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29"/>
      <c r="X5" s="29"/>
    </row>
    <row r="6" spans="1:24" ht="24.75" customHeight="1" x14ac:dyDescent="0.3">
      <c r="A6" s="74" t="s">
        <v>17</v>
      </c>
      <c r="B6" s="75"/>
      <c r="C6" s="75"/>
      <c r="D6" s="75"/>
      <c r="E6" s="75"/>
      <c r="F6" s="75"/>
      <c r="G6" s="75"/>
      <c r="H6" s="75"/>
      <c r="I6" s="38"/>
      <c r="J6" s="6"/>
      <c r="K6" s="6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</row>
    <row r="7" spans="1:24" ht="18.75" customHeight="1" x14ac:dyDescent="0.3">
      <c r="A7" s="15"/>
      <c r="B7" s="16"/>
      <c r="C7" s="16"/>
      <c r="D7" s="16"/>
      <c r="E7" s="16"/>
      <c r="F7" s="16"/>
      <c r="G7" s="16"/>
      <c r="H7" s="16"/>
      <c r="I7" s="16"/>
      <c r="J7" s="6"/>
      <c r="K7" s="6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</row>
    <row r="8" spans="1:24" ht="20.25" customHeight="1" x14ac:dyDescent="0.3">
      <c r="A8" s="64" t="s">
        <v>20</v>
      </c>
      <c r="B8" s="64"/>
      <c r="C8" s="63"/>
      <c r="D8" s="63"/>
      <c r="E8" s="63"/>
      <c r="F8" s="63"/>
      <c r="G8" s="63"/>
      <c r="H8" s="63"/>
      <c r="I8" s="63"/>
      <c r="J8" s="30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29"/>
      <c r="X8" s="29"/>
    </row>
    <row r="9" spans="1:24" ht="20.25" customHeight="1" x14ac:dyDescent="0.3">
      <c r="A9" s="64" t="s">
        <v>7</v>
      </c>
      <c r="B9" s="64"/>
      <c r="C9" s="76" t="s">
        <v>64</v>
      </c>
      <c r="D9" s="76"/>
      <c r="E9" s="76"/>
      <c r="F9" s="76"/>
      <c r="G9" s="76"/>
      <c r="H9" s="76"/>
      <c r="I9" s="76"/>
      <c r="J9" s="31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29"/>
      <c r="X9" s="29"/>
    </row>
    <row r="10" spans="1:24" ht="20.25" customHeight="1" x14ac:dyDescent="0.3">
      <c r="A10" s="64" t="s">
        <v>13</v>
      </c>
      <c r="B10" s="64"/>
      <c r="C10" s="65">
        <f>COUNTA(B13:B42)</f>
        <v>0</v>
      </c>
      <c r="D10" s="65"/>
      <c r="E10" s="65"/>
      <c r="F10" s="65"/>
      <c r="G10" s="65"/>
      <c r="H10" s="65"/>
      <c r="I10" s="65"/>
      <c r="J10" s="30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29"/>
      <c r="X10" s="29"/>
    </row>
    <row r="11" spans="1:24" ht="19.5" customHeight="1" x14ac:dyDescent="0.3">
      <c r="J11" s="6"/>
      <c r="K11" s="6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</row>
    <row r="12" spans="1:24" ht="42" customHeight="1" x14ac:dyDescent="0.3">
      <c r="A12" s="4" t="s">
        <v>2</v>
      </c>
      <c r="B12" s="4" t="s">
        <v>8</v>
      </c>
      <c r="C12" s="4" t="s">
        <v>3</v>
      </c>
      <c r="D12" s="4" t="s">
        <v>72</v>
      </c>
      <c r="E12" s="4" t="s">
        <v>73</v>
      </c>
      <c r="F12" s="4" t="s">
        <v>0</v>
      </c>
      <c r="G12" s="4" t="s">
        <v>18</v>
      </c>
      <c r="H12" s="4" t="s">
        <v>67</v>
      </c>
      <c r="I12" s="4" t="s">
        <v>45</v>
      </c>
      <c r="J12" s="6"/>
      <c r="K12" s="6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</row>
    <row r="13" spans="1:24" ht="18.75" customHeight="1" x14ac:dyDescent="0.3">
      <c r="A13" s="12">
        <v>1</v>
      </c>
      <c r="B13" s="45"/>
      <c r="C13" s="45"/>
      <c r="D13" s="45"/>
      <c r="E13" s="45"/>
      <c r="F13" s="45"/>
      <c r="G13" s="45"/>
      <c r="H13" s="46"/>
      <c r="I13" s="60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</row>
    <row r="14" spans="1:24" ht="18.75" customHeight="1" x14ac:dyDescent="0.3">
      <c r="A14" s="13">
        <v>2</v>
      </c>
      <c r="B14" s="10"/>
      <c r="C14" s="10"/>
      <c r="D14" s="10"/>
      <c r="E14" s="10"/>
      <c r="F14" s="10"/>
      <c r="G14" s="21"/>
      <c r="H14" s="21"/>
      <c r="I14" s="42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</row>
    <row r="15" spans="1:24" ht="18.75" customHeight="1" x14ac:dyDescent="0.3">
      <c r="A15" s="12">
        <v>3</v>
      </c>
      <c r="B15" s="9"/>
      <c r="C15" s="9"/>
      <c r="D15" s="9"/>
      <c r="E15" s="9"/>
      <c r="F15" s="9"/>
      <c r="G15" s="20"/>
      <c r="H15" s="20"/>
      <c r="I15" s="3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</row>
    <row r="16" spans="1:24" ht="18.75" customHeight="1" x14ac:dyDescent="0.3">
      <c r="A16" s="13">
        <v>4</v>
      </c>
      <c r="B16" s="10"/>
      <c r="C16" s="10"/>
      <c r="D16" s="10"/>
      <c r="E16" s="10"/>
      <c r="F16" s="10"/>
      <c r="G16" s="21"/>
      <c r="H16" s="21"/>
      <c r="I16" s="42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</row>
    <row r="17" spans="1:24" ht="18.75" customHeight="1" x14ac:dyDescent="0.3">
      <c r="A17" s="12">
        <v>5</v>
      </c>
      <c r="B17" s="9"/>
      <c r="C17" s="9"/>
      <c r="D17" s="9"/>
      <c r="E17" s="9"/>
      <c r="F17" s="9"/>
      <c r="G17" s="20"/>
      <c r="H17" s="20"/>
      <c r="I17" s="3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</row>
    <row r="18" spans="1:24" ht="18.75" customHeight="1" x14ac:dyDescent="0.3">
      <c r="A18" s="13">
        <v>6</v>
      </c>
      <c r="B18" s="10"/>
      <c r="C18" s="10"/>
      <c r="D18" s="10"/>
      <c r="E18" s="10"/>
      <c r="F18" s="10"/>
      <c r="G18" s="21"/>
      <c r="H18" s="21"/>
      <c r="I18" s="42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</row>
    <row r="19" spans="1:24" ht="18.75" customHeight="1" x14ac:dyDescent="0.3">
      <c r="A19" s="12">
        <v>7</v>
      </c>
      <c r="B19" s="9"/>
      <c r="C19" s="9"/>
      <c r="D19" s="9"/>
      <c r="E19" s="9"/>
      <c r="F19" s="9"/>
      <c r="G19" s="20"/>
      <c r="H19" s="20"/>
      <c r="I19" s="3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</row>
    <row r="20" spans="1:24" ht="18.75" customHeight="1" x14ac:dyDescent="0.3">
      <c r="A20" s="13">
        <v>8</v>
      </c>
      <c r="B20" s="10"/>
      <c r="C20" s="10"/>
      <c r="D20" s="10"/>
      <c r="E20" s="10"/>
      <c r="F20" s="10"/>
      <c r="G20" s="21"/>
      <c r="H20" s="21"/>
      <c r="I20" s="42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</row>
    <row r="21" spans="1:24" ht="18.75" customHeight="1" x14ac:dyDescent="0.3">
      <c r="A21" s="12">
        <v>9</v>
      </c>
      <c r="B21" s="9"/>
      <c r="C21" s="9"/>
      <c r="D21" s="9"/>
      <c r="E21" s="9"/>
      <c r="F21" s="9"/>
      <c r="G21" s="20"/>
      <c r="H21" s="20"/>
      <c r="I21" s="3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</row>
    <row r="22" spans="1:24" ht="18.75" customHeight="1" x14ac:dyDescent="0.3">
      <c r="A22" s="13">
        <v>10</v>
      </c>
      <c r="B22" s="10"/>
      <c r="C22" s="10"/>
      <c r="D22" s="10"/>
      <c r="E22" s="10"/>
      <c r="F22" s="10"/>
      <c r="G22" s="21"/>
      <c r="H22" s="21"/>
      <c r="I22" s="42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</row>
    <row r="23" spans="1:24" ht="18.75" customHeight="1" x14ac:dyDescent="0.3">
      <c r="A23" s="12">
        <v>11</v>
      </c>
      <c r="B23" s="9"/>
      <c r="C23" s="9"/>
      <c r="D23" s="9"/>
      <c r="E23" s="9"/>
      <c r="F23" s="9"/>
      <c r="G23" s="20"/>
      <c r="H23" s="20"/>
      <c r="I23" s="3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</row>
    <row r="24" spans="1:24" ht="18.75" customHeight="1" x14ac:dyDescent="0.3">
      <c r="A24" s="13">
        <v>12</v>
      </c>
      <c r="B24" s="10"/>
      <c r="C24" s="10"/>
      <c r="D24" s="10"/>
      <c r="E24" s="10"/>
      <c r="F24" s="10"/>
      <c r="G24" s="21"/>
      <c r="H24" s="21"/>
      <c r="I24" s="42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</row>
    <row r="25" spans="1:24" ht="18.75" customHeight="1" x14ac:dyDescent="0.3">
      <c r="A25" s="12">
        <v>13</v>
      </c>
      <c r="B25" s="9"/>
      <c r="C25" s="9"/>
      <c r="D25" s="9"/>
      <c r="E25" s="9"/>
      <c r="F25" s="9"/>
      <c r="G25" s="20"/>
      <c r="H25" s="20"/>
      <c r="I25" s="3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</row>
    <row r="26" spans="1:24" ht="18.75" customHeight="1" x14ac:dyDescent="0.3">
      <c r="A26" s="13">
        <v>14</v>
      </c>
      <c r="B26" s="10"/>
      <c r="C26" s="10"/>
      <c r="D26" s="10"/>
      <c r="E26" s="10"/>
      <c r="F26" s="10"/>
      <c r="G26" s="21"/>
      <c r="H26" s="21"/>
      <c r="I26" s="42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</row>
    <row r="27" spans="1:24" ht="18.75" customHeight="1" x14ac:dyDescent="0.3">
      <c r="A27" s="12">
        <v>15</v>
      </c>
      <c r="B27" s="9"/>
      <c r="C27" s="9"/>
      <c r="D27" s="9"/>
      <c r="E27" s="9"/>
      <c r="F27" s="9"/>
      <c r="G27" s="20"/>
      <c r="H27" s="20"/>
      <c r="I27" s="3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</row>
    <row r="28" spans="1:24" ht="18.75" customHeight="1" x14ac:dyDescent="0.3">
      <c r="A28" s="13">
        <v>16</v>
      </c>
      <c r="B28" s="10"/>
      <c r="C28" s="10"/>
      <c r="D28" s="10"/>
      <c r="E28" s="10"/>
      <c r="F28" s="10"/>
      <c r="G28" s="21"/>
      <c r="H28" s="21"/>
      <c r="I28" s="42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</row>
    <row r="29" spans="1:24" ht="18.75" customHeight="1" x14ac:dyDescent="0.3">
      <c r="A29" s="12">
        <v>17</v>
      </c>
      <c r="B29" s="9"/>
      <c r="C29" s="9"/>
      <c r="D29" s="9"/>
      <c r="E29" s="9"/>
      <c r="F29" s="9"/>
      <c r="G29" s="20"/>
      <c r="H29" s="20"/>
      <c r="I29" s="3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</row>
    <row r="30" spans="1:24" ht="18.75" customHeight="1" x14ac:dyDescent="0.3">
      <c r="A30" s="13">
        <v>18</v>
      </c>
      <c r="B30" s="10"/>
      <c r="C30" s="10"/>
      <c r="D30" s="10"/>
      <c r="E30" s="10"/>
      <c r="F30" s="10"/>
      <c r="G30" s="21"/>
      <c r="H30" s="21"/>
      <c r="I30" s="42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29"/>
    </row>
    <row r="31" spans="1:24" ht="18.75" customHeight="1" x14ac:dyDescent="0.3">
      <c r="A31" s="12">
        <v>19</v>
      </c>
      <c r="B31" s="9"/>
      <c r="C31" s="9"/>
      <c r="D31" s="9"/>
      <c r="E31" s="9"/>
      <c r="F31" s="9"/>
      <c r="G31" s="20"/>
      <c r="H31" s="20"/>
      <c r="I31" s="3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</row>
    <row r="32" spans="1:24" ht="18.75" customHeight="1" x14ac:dyDescent="0.3">
      <c r="A32" s="13">
        <v>20</v>
      </c>
      <c r="B32" s="10"/>
      <c r="C32" s="10"/>
      <c r="D32" s="10"/>
      <c r="E32" s="10"/>
      <c r="F32" s="10"/>
      <c r="G32" s="21"/>
      <c r="H32" s="21"/>
      <c r="I32" s="42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</row>
    <row r="33" spans="1:24" ht="18.75" customHeight="1" x14ac:dyDescent="0.3">
      <c r="A33" s="12">
        <v>21</v>
      </c>
      <c r="B33" s="9"/>
      <c r="C33" s="9"/>
      <c r="D33" s="9"/>
      <c r="E33" s="9"/>
      <c r="F33" s="9"/>
      <c r="G33" s="20"/>
      <c r="H33" s="20"/>
      <c r="I33" s="3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29"/>
    </row>
    <row r="34" spans="1:24" ht="18.75" customHeight="1" x14ac:dyDescent="0.3">
      <c r="A34" s="13">
        <v>22</v>
      </c>
      <c r="B34" s="10"/>
      <c r="C34" s="10"/>
      <c r="D34" s="10"/>
      <c r="E34" s="10"/>
      <c r="F34" s="10"/>
      <c r="G34" s="21"/>
      <c r="H34" s="21"/>
      <c r="I34" s="42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</row>
    <row r="35" spans="1:24" ht="18.75" customHeight="1" x14ac:dyDescent="0.3">
      <c r="A35" s="12">
        <v>23</v>
      </c>
      <c r="B35" s="9"/>
      <c r="C35" s="9"/>
      <c r="D35" s="9"/>
      <c r="E35" s="9"/>
      <c r="F35" s="9"/>
      <c r="G35" s="20"/>
      <c r="H35" s="20"/>
      <c r="I35" s="39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29"/>
      <c r="U35" s="29"/>
      <c r="V35" s="29"/>
      <c r="W35" s="29"/>
      <c r="X35" s="29"/>
    </row>
    <row r="36" spans="1:24" ht="18.75" customHeight="1" x14ac:dyDescent="0.3">
      <c r="A36" s="13">
        <v>24</v>
      </c>
      <c r="B36" s="10"/>
      <c r="C36" s="10"/>
      <c r="D36" s="10"/>
      <c r="E36" s="10"/>
      <c r="F36" s="10"/>
      <c r="G36" s="21"/>
      <c r="H36" s="21"/>
      <c r="I36" s="42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</row>
    <row r="37" spans="1:24" ht="18.75" customHeight="1" x14ac:dyDescent="0.3">
      <c r="A37" s="12">
        <v>25</v>
      </c>
      <c r="B37" s="9"/>
      <c r="C37" s="9"/>
      <c r="D37" s="9"/>
      <c r="E37" s="9"/>
      <c r="F37" s="9"/>
      <c r="G37" s="20"/>
      <c r="H37" s="20"/>
      <c r="I37" s="3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</row>
    <row r="38" spans="1:24" ht="18.75" customHeight="1" x14ac:dyDescent="0.3">
      <c r="A38" s="13">
        <v>26</v>
      </c>
      <c r="B38" s="10"/>
      <c r="C38" s="10"/>
      <c r="D38" s="10"/>
      <c r="E38" s="10"/>
      <c r="F38" s="10"/>
      <c r="G38" s="21"/>
      <c r="H38" s="21"/>
      <c r="I38" s="42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29"/>
      <c r="V38" s="29"/>
      <c r="W38" s="29"/>
      <c r="X38" s="29"/>
    </row>
    <row r="39" spans="1:24" ht="18.75" customHeight="1" x14ac:dyDescent="0.3">
      <c r="A39" s="12">
        <v>27</v>
      </c>
      <c r="B39" s="9"/>
      <c r="C39" s="9"/>
      <c r="D39" s="9"/>
      <c r="E39" s="9"/>
      <c r="F39" s="9"/>
      <c r="G39" s="20"/>
      <c r="H39" s="20"/>
      <c r="I39" s="3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29"/>
      <c r="V39" s="29"/>
      <c r="W39" s="29"/>
      <c r="X39" s="29"/>
    </row>
    <row r="40" spans="1:24" ht="18.75" customHeight="1" x14ac:dyDescent="0.3">
      <c r="A40" s="13">
        <v>28</v>
      </c>
      <c r="B40" s="10"/>
      <c r="C40" s="10"/>
      <c r="D40" s="10"/>
      <c r="E40" s="10"/>
      <c r="F40" s="10"/>
      <c r="G40" s="21"/>
      <c r="H40" s="21"/>
      <c r="I40" s="42"/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29"/>
      <c r="U40" s="29"/>
      <c r="V40" s="29"/>
      <c r="W40" s="29"/>
      <c r="X40" s="29"/>
    </row>
    <row r="41" spans="1:24" ht="18.75" customHeight="1" x14ac:dyDescent="0.3">
      <c r="A41" s="12">
        <v>29</v>
      </c>
      <c r="B41" s="9"/>
      <c r="C41" s="9"/>
      <c r="D41" s="9"/>
      <c r="E41" s="9"/>
      <c r="F41" s="9"/>
      <c r="G41" s="20"/>
      <c r="H41" s="20"/>
      <c r="I41" s="3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  <c r="W41" s="29"/>
      <c r="X41" s="29"/>
    </row>
    <row r="42" spans="1:24" ht="18.75" customHeight="1" x14ac:dyDescent="0.3">
      <c r="A42" s="13">
        <v>30</v>
      </c>
      <c r="B42" s="10"/>
      <c r="C42" s="10"/>
      <c r="D42" s="10"/>
      <c r="E42" s="10"/>
      <c r="F42" s="10"/>
      <c r="G42" s="21"/>
      <c r="H42" s="21"/>
      <c r="I42" s="42"/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29"/>
      <c r="U42" s="29"/>
      <c r="V42" s="29"/>
      <c r="W42" s="29"/>
      <c r="X42" s="29"/>
    </row>
    <row r="43" spans="1:24" ht="18" customHeight="1" x14ac:dyDescent="0.3">
      <c r="A43" s="29"/>
      <c r="B43" s="29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29"/>
      <c r="X43" s="29"/>
    </row>
    <row r="44" spans="1:24" ht="20.25" customHeight="1" x14ac:dyDescent="0.3">
      <c r="A44" s="29"/>
      <c r="B44" s="29"/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29"/>
      <c r="V44" s="29"/>
      <c r="W44" s="29"/>
      <c r="X44" s="29"/>
    </row>
    <row r="45" spans="1:24" ht="20.25" customHeight="1" x14ac:dyDescent="0.3">
      <c r="A45" s="29"/>
      <c r="B45" s="29"/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9"/>
      <c r="S45" s="29"/>
      <c r="T45" s="29"/>
      <c r="U45" s="29"/>
      <c r="V45" s="29"/>
      <c r="W45" s="29"/>
      <c r="X45" s="29"/>
    </row>
    <row r="46" spans="1:24" ht="20.25" customHeight="1" x14ac:dyDescent="0.3">
      <c r="A46" s="29"/>
      <c r="B46" s="29"/>
      <c r="C46" s="29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9"/>
      <c r="S46" s="29"/>
      <c r="T46" s="29"/>
      <c r="U46" s="29"/>
      <c r="V46" s="29"/>
      <c r="W46" s="29"/>
      <c r="X46" s="29"/>
    </row>
    <row r="47" spans="1:24" ht="20.25" customHeight="1" x14ac:dyDescent="0.3">
      <c r="A47" s="29"/>
      <c r="B47" s="29"/>
      <c r="C47" s="29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29"/>
      <c r="T47" s="29"/>
      <c r="U47" s="29"/>
      <c r="V47" s="29"/>
      <c r="W47" s="29"/>
      <c r="X47" s="29"/>
    </row>
    <row r="48" spans="1:24" ht="20.25" customHeight="1" x14ac:dyDescent="0.3">
      <c r="A48" s="29"/>
      <c r="B48" s="29"/>
      <c r="C48" s="29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9"/>
      <c r="S48" s="29"/>
      <c r="T48" s="29"/>
      <c r="U48" s="29"/>
      <c r="V48" s="29"/>
      <c r="W48" s="29"/>
      <c r="X48" s="29"/>
    </row>
    <row r="49" spans="1:24" ht="20.25" customHeight="1" x14ac:dyDescent="0.3">
      <c r="A49" s="29"/>
      <c r="B49" s="29"/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29"/>
      <c r="S49" s="29"/>
      <c r="T49" s="29"/>
      <c r="U49" s="29"/>
      <c r="V49" s="29"/>
      <c r="W49" s="29"/>
      <c r="X49" s="29"/>
    </row>
    <row r="50" spans="1:24" ht="20.25" customHeight="1" x14ac:dyDescent="0.3">
      <c r="A50" s="29"/>
      <c r="B50" s="29"/>
      <c r="C50" s="29"/>
      <c r="D50" s="29"/>
      <c r="E50" s="29"/>
      <c r="F50" s="29"/>
      <c r="G50" s="29"/>
      <c r="H50" s="29"/>
      <c r="I50" s="29"/>
      <c r="J50" s="29"/>
      <c r="K50" s="29"/>
      <c r="L50" s="29"/>
      <c r="M50" s="29"/>
      <c r="N50" s="29"/>
      <c r="O50" s="29"/>
      <c r="P50" s="29"/>
      <c r="Q50" s="29"/>
      <c r="R50" s="29"/>
      <c r="S50" s="29"/>
      <c r="T50" s="29"/>
      <c r="U50" s="29"/>
      <c r="V50" s="29"/>
      <c r="W50" s="29"/>
      <c r="X50" s="29"/>
    </row>
    <row r="51" spans="1:24" ht="20.25" customHeight="1" x14ac:dyDescent="0.3">
      <c r="A51" s="29"/>
      <c r="B51" s="29"/>
      <c r="C51" s="29"/>
      <c r="D51" s="29"/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29"/>
      <c r="P51" s="29"/>
      <c r="Q51" s="29"/>
      <c r="R51" s="29"/>
      <c r="S51" s="29"/>
      <c r="T51" s="29"/>
      <c r="U51" s="29"/>
      <c r="V51" s="29"/>
      <c r="W51" s="29"/>
      <c r="X51" s="29"/>
    </row>
    <row r="52" spans="1:24" ht="20.25" customHeight="1" x14ac:dyDescent="0.3">
      <c r="A52" s="29"/>
      <c r="B52" s="29"/>
      <c r="C52" s="29"/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29"/>
      <c r="Q52" s="29"/>
      <c r="R52" s="29"/>
      <c r="S52" s="29"/>
      <c r="T52" s="29"/>
      <c r="U52" s="29"/>
      <c r="V52" s="29"/>
      <c r="W52" s="29"/>
      <c r="X52" s="29"/>
    </row>
    <row r="53" spans="1:24" ht="20.25" customHeight="1" x14ac:dyDescent="0.3">
      <c r="A53" s="29"/>
      <c r="B53" s="29"/>
      <c r="C53" s="29"/>
      <c r="D53" s="29"/>
      <c r="E53" s="29"/>
      <c r="F53" s="29"/>
      <c r="G53" s="29"/>
      <c r="H53" s="29"/>
      <c r="I53" s="29"/>
      <c r="J53" s="29"/>
      <c r="K53" s="29"/>
      <c r="L53" s="29"/>
      <c r="M53" s="29"/>
      <c r="N53" s="29"/>
      <c r="O53" s="29"/>
      <c r="P53" s="29"/>
      <c r="Q53" s="29"/>
      <c r="R53" s="29"/>
      <c r="S53" s="29"/>
      <c r="T53" s="29"/>
      <c r="U53" s="29"/>
      <c r="V53" s="29"/>
      <c r="W53" s="29"/>
      <c r="X53" s="29"/>
    </row>
    <row r="54" spans="1:24" ht="20.25" customHeight="1" x14ac:dyDescent="0.3">
      <c r="A54" s="29"/>
      <c r="B54" s="29"/>
      <c r="C54" s="29"/>
      <c r="D54" s="29"/>
      <c r="E54" s="29"/>
      <c r="F54" s="29"/>
      <c r="G54" s="29"/>
      <c r="H54" s="29"/>
      <c r="I54" s="29"/>
      <c r="J54" s="29"/>
      <c r="K54" s="29"/>
      <c r="L54" s="29"/>
      <c r="M54" s="29"/>
      <c r="N54" s="29"/>
      <c r="O54" s="29"/>
      <c r="P54" s="29"/>
      <c r="Q54" s="29"/>
      <c r="R54" s="29"/>
      <c r="S54" s="29"/>
      <c r="T54" s="29"/>
      <c r="U54" s="29"/>
      <c r="V54" s="29"/>
      <c r="W54" s="29"/>
      <c r="X54" s="29"/>
    </row>
    <row r="55" spans="1:24" ht="20.25" customHeight="1" x14ac:dyDescent="0.3">
      <c r="A55" s="29"/>
      <c r="B55" s="29"/>
      <c r="C55" s="29"/>
      <c r="D55" s="29"/>
      <c r="E55" s="29"/>
      <c r="F55" s="29"/>
      <c r="G55" s="29"/>
      <c r="H55" s="29"/>
      <c r="I55" s="29"/>
      <c r="J55" s="29"/>
      <c r="K55" s="29"/>
      <c r="L55" s="29"/>
      <c r="M55" s="29"/>
      <c r="N55" s="29"/>
      <c r="O55" s="29"/>
      <c r="P55" s="29"/>
      <c r="Q55" s="29"/>
      <c r="R55" s="29"/>
      <c r="S55" s="29"/>
      <c r="T55" s="29"/>
      <c r="U55" s="29"/>
      <c r="V55" s="29"/>
      <c r="W55" s="29"/>
      <c r="X55" s="29"/>
    </row>
    <row r="56" spans="1:24" ht="20.25" customHeight="1" x14ac:dyDescent="0.3">
      <c r="A56" s="29"/>
      <c r="B56" s="29"/>
      <c r="C56" s="29"/>
      <c r="D56" s="29"/>
      <c r="E56" s="29"/>
      <c r="F56" s="29"/>
      <c r="G56" s="29"/>
      <c r="H56" s="29"/>
      <c r="I56" s="29"/>
      <c r="J56" s="29"/>
      <c r="K56" s="29"/>
      <c r="L56" s="29"/>
      <c r="M56" s="29"/>
      <c r="N56" s="29"/>
      <c r="O56" s="29"/>
      <c r="P56" s="29"/>
      <c r="Q56" s="29"/>
      <c r="R56" s="29"/>
      <c r="S56" s="29"/>
      <c r="T56" s="29"/>
      <c r="U56" s="29"/>
      <c r="V56" s="29"/>
      <c r="W56" s="29"/>
      <c r="X56" s="29"/>
    </row>
    <row r="57" spans="1:24" ht="20.25" customHeight="1" x14ac:dyDescent="0.3">
      <c r="A57" s="29"/>
      <c r="B57" s="29"/>
      <c r="C57" s="29"/>
      <c r="D57" s="29"/>
      <c r="E57" s="29"/>
      <c r="F57" s="29"/>
      <c r="G57" s="29"/>
      <c r="H57" s="29"/>
      <c r="I57" s="29"/>
      <c r="J57" s="29"/>
      <c r="K57" s="29"/>
      <c r="L57" s="29"/>
      <c r="M57" s="29"/>
      <c r="N57" s="29"/>
      <c r="O57" s="29"/>
      <c r="P57" s="29"/>
      <c r="Q57" s="29"/>
      <c r="R57" s="29"/>
      <c r="S57" s="29"/>
      <c r="T57" s="29"/>
      <c r="U57" s="29"/>
      <c r="V57" s="29"/>
      <c r="W57" s="29"/>
      <c r="X57" s="29"/>
    </row>
    <row r="58" spans="1:24" ht="20.25" customHeight="1" x14ac:dyDescent="0.3">
      <c r="A58" s="29"/>
      <c r="B58" s="29"/>
      <c r="C58" s="29"/>
      <c r="D58" s="29"/>
      <c r="E58" s="29"/>
      <c r="F58" s="29"/>
      <c r="G58" s="29"/>
      <c r="H58" s="29"/>
      <c r="I58" s="29"/>
      <c r="J58" s="29"/>
      <c r="K58" s="29"/>
      <c r="L58" s="29"/>
      <c r="M58" s="29"/>
      <c r="N58" s="29"/>
      <c r="O58" s="29"/>
      <c r="P58" s="29"/>
      <c r="Q58" s="29"/>
      <c r="R58" s="29"/>
      <c r="S58" s="29"/>
      <c r="T58" s="29"/>
      <c r="U58" s="29"/>
      <c r="V58" s="29"/>
      <c r="W58" s="29"/>
      <c r="X58" s="29"/>
    </row>
    <row r="59" spans="1:24" ht="20.25" customHeight="1" x14ac:dyDescent="0.3">
      <c r="A59" s="29"/>
      <c r="B59" s="29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</row>
    <row r="60" spans="1:24" ht="20.25" customHeight="1" x14ac:dyDescent="0.3">
      <c r="A60" s="29"/>
      <c r="B60" s="29"/>
      <c r="C60" s="29"/>
      <c r="D60" s="29"/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9"/>
      <c r="S60" s="29"/>
      <c r="T60" s="29"/>
      <c r="U60" s="29"/>
      <c r="V60" s="29"/>
      <c r="W60" s="29"/>
      <c r="X60" s="29"/>
    </row>
    <row r="61" spans="1:24" ht="20.25" customHeight="1" x14ac:dyDescent="0.3">
      <c r="A61" s="29"/>
      <c r="B61" s="29"/>
      <c r="C61" s="29"/>
      <c r="D61" s="29"/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29"/>
      <c r="Q61" s="29"/>
      <c r="R61" s="29"/>
      <c r="S61" s="29"/>
      <c r="T61" s="29"/>
      <c r="U61" s="29"/>
      <c r="V61" s="29"/>
      <c r="W61" s="29"/>
      <c r="X61" s="29"/>
    </row>
    <row r="62" spans="1:24" ht="20.25" customHeight="1" x14ac:dyDescent="0.3">
      <c r="A62" s="29"/>
      <c r="B62" s="29"/>
      <c r="C62" s="29"/>
      <c r="D62" s="29"/>
      <c r="E62" s="29"/>
      <c r="F62" s="29"/>
      <c r="G62" s="29"/>
      <c r="H62" s="29"/>
      <c r="I62" s="29"/>
      <c r="J62" s="29"/>
      <c r="K62" s="29"/>
      <c r="L62" s="29"/>
      <c r="M62" s="29"/>
      <c r="N62" s="29"/>
      <c r="O62" s="29"/>
      <c r="P62" s="29"/>
      <c r="Q62" s="29"/>
      <c r="R62" s="29"/>
      <c r="S62" s="29"/>
      <c r="T62" s="29"/>
      <c r="U62" s="29"/>
      <c r="V62" s="29"/>
      <c r="W62" s="29"/>
      <c r="X62" s="29"/>
    </row>
    <row r="63" spans="1:24" ht="20.25" customHeight="1" x14ac:dyDescent="0.3">
      <c r="A63" s="29"/>
      <c r="B63" s="29"/>
      <c r="C63" s="29"/>
      <c r="D63" s="29"/>
      <c r="E63" s="29"/>
      <c r="F63" s="29"/>
      <c r="G63" s="29"/>
      <c r="H63" s="29"/>
      <c r="I63" s="29"/>
      <c r="J63" s="29"/>
      <c r="K63" s="29"/>
      <c r="L63" s="29"/>
      <c r="M63" s="29"/>
      <c r="N63" s="29"/>
      <c r="O63" s="29"/>
      <c r="P63" s="29"/>
      <c r="Q63" s="29"/>
      <c r="R63" s="29"/>
      <c r="S63" s="29"/>
      <c r="T63" s="29"/>
      <c r="U63" s="29"/>
      <c r="V63" s="29"/>
      <c r="W63" s="29"/>
      <c r="X63" s="29"/>
    </row>
    <row r="64" spans="1:24" ht="20.25" customHeight="1" x14ac:dyDescent="0.3">
      <c r="A64" s="29"/>
      <c r="B64" s="29"/>
      <c r="C64" s="29"/>
      <c r="D64" s="29"/>
      <c r="E64" s="29"/>
      <c r="F64" s="29"/>
      <c r="G64" s="29"/>
      <c r="H64" s="29"/>
      <c r="I64" s="29"/>
      <c r="J64" s="29"/>
      <c r="K64" s="29"/>
      <c r="L64" s="29"/>
      <c r="M64" s="29"/>
      <c r="N64" s="29"/>
      <c r="O64" s="29"/>
      <c r="P64" s="29"/>
      <c r="Q64" s="29"/>
      <c r="R64" s="29"/>
      <c r="S64" s="29"/>
      <c r="T64" s="29"/>
      <c r="U64" s="29"/>
      <c r="V64" s="29"/>
      <c r="W64" s="29"/>
      <c r="X64" s="29"/>
    </row>
    <row r="65" spans="1:24" ht="20.25" customHeight="1" x14ac:dyDescent="0.3">
      <c r="A65" s="29"/>
      <c r="B65" s="29"/>
      <c r="C65" s="29"/>
      <c r="D65" s="29"/>
      <c r="E65" s="29"/>
      <c r="F65" s="29"/>
      <c r="G65" s="29"/>
      <c r="H65" s="29"/>
      <c r="I65" s="29"/>
      <c r="J65" s="29"/>
      <c r="K65" s="29"/>
      <c r="L65" s="29"/>
      <c r="M65" s="29"/>
      <c r="N65" s="29"/>
      <c r="O65" s="29"/>
      <c r="P65" s="29"/>
      <c r="Q65" s="29"/>
      <c r="R65" s="29"/>
      <c r="S65" s="29"/>
      <c r="T65" s="29"/>
      <c r="U65" s="29"/>
      <c r="V65" s="29"/>
      <c r="W65" s="29"/>
      <c r="X65" s="29"/>
    </row>
    <row r="66" spans="1:24" ht="20.25" customHeight="1" x14ac:dyDescent="0.3">
      <c r="A66" s="29"/>
      <c r="B66" s="29"/>
      <c r="C66" s="29"/>
      <c r="D66" s="29"/>
      <c r="E66" s="29"/>
      <c r="F66" s="29"/>
      <c r="G66" s="29"/>
      <c r="H66" s="29"/>
      <c r="I66" s="29"/>
      <c r="J66" s="29"/>
      <c r="K66" s="29"/>
      <c r="L66" s="29"/>
      <c r="M66" s="29"/>
      <c r="N66" s="29"/>
      <c r="O66" s="29"/>
      <c r="P66" s="29"/>
      <c r="Q66" s="29"/>
      <c r="R66" s="29"/>
      <c r="S66" s="29"/>
      <c r="T66" s="29"/>
      <c r="U66" s="29"/>
      <c r="V66" s="29"/>
      <c r="W66" s="29"/>
      <c r="X66" s="29"/>
    </row>
    <row r="67" spans="1:24" ht="20.25" customHeight="1" x14ac:dyDescent="0.3">
      <c r="A67" s="29"/>
      <c r="B67" s="29"/>
      <c r="C67" s="29"/>
      <c r="D67" s="29"/>
      <c r="E67" s="29"/>
      <c r="F67" s="29"/>
      <c r="G67" s="29"/>
      <c r="H67" s="29"/>
      <c r="I67" s="29"/>
      <c r="J67" s="29"/>
      <c r="K67" s="29"/>
      <c r="L67" s="29"/>
      <c r="M67" s="29"/>
      <c r="N67" s="29"/>
      <c r="O67" s="29"/>
      <c r="P67" s="29"/>
      <c r="Q67" s="29"/>
      <c r="R67" s="29"/>
      <c r="S67" s="29"/>
      <c r="T67" s="29"/>
      <c r="U67" s="29"/>
      <c r="V67" s="29"/>
      <c r="W67" s="29"/>
      <c r="X67" s="29"/>
    </row>
    <row r="68" spans="1:24" ht="20.25" customHeight="1" x14ac:dyDescent="0.3">
      <c r="A68" s="29"/>
      <c r="B68" s="29"/>
      <c r="C68" s="29"/>
      <c r="D68" s="29"/>
      <c r="E68" s="29"/>
      <c r="F68" s="29"/>
      <c r="G68" s="29"/>
      <c r="H68" s="29"/>
      <c r="I68" s="29"/>
      <c r="J68" s="29"/>
      <c r="K68" s="29"/>
      <c r="L68" s="29"/>
      <c r="M68" s="29"/>
      <c r="N68" s="29"/>
      <c r="O68" s="29"/>
      <c r="P68" s="29"/>
      <c r="Q68" s="29"/>
      <c r="R68" s="29"/>
      <c r="S68" s="29"/>
      <c r="T68" s="29"/>
      <c r="U68" s="29"/>
      <c r="V68" s="29"/>
      <c r="W68" s="29"/>
      <c r="X68" s="29"/>
    </row>
    <row r="69" spans="1:24" ht="20.25" customHeight="1" x14ac:dyDescent="0.3">
      <c r="A69" s="29"/>
      <c r="B69" s="29"/>
      <c r="C69" s="29"/>
      <c r="D69" s="29"/>
      <c r="E69" s="29"/>
      <c r="F69" s="29"/>
      <c r="G69" s="29"/>
      <c r="H69" s="29"/>
      <c r="I69" s="29"/>
      <c r="J69" s="29"/>
      <c r="K69" s="29"/>
      <c r="L69" s="29"/>
      <c r="M69" s="29"/>
      <c r="N69" s="29"/>
      <c r="O69" s="29"/>
      <c r="P69" s="29"/>
      <c r="Q69" s="29"/>
      <c r="R69" s="29"/>
      <c r="S69" s="29"/>
      <c r="T69" s="29"/>
      <c r="U69" s="29"/>
      <c r="V69" s="29"/>
      <c r="W69" s="29"/>
      <c r="X69" s="29"/>
    </row>
    <row r="70" spans="1:24" ht="20.25" customHeight="1" x14ac:dyDescent="0.3">
      <c r="A70" s="29"/>
      <c r="B70" s="29"/>
      <c r="C70" s="29"/>
      <c r="D70" s="29"/>
      <c r="E70" s="29"/>
      <c r="F70" s="29"/>
      <c r="G70" s="29"/>
      <c r="H70" s="29"/>
      <c r="I70" s="29"/>
      <c r="J70" s="29"/>
      <c r="K70" s="29"/>
      <c r="L70" s="29"/>
      <c r="M70" s="29"/>
      <c r="N70" s="29"/>
      <c r="O70" s="29"/>
      <c r="P70" s="29"/>
      <c r="Q70" s="29"/>
      <c r="R70" s="29"/>
      <c r="S70" s="29"/>
      <c r="T70" s="29"/>
      <c r="U70" s="29"/>
      <c r="V70" s="29"/>
      <c r="W70" s="29"/>
      <c r="X70" s="29"/>
    </row>
    <row r="71" spans="1:24" ht="20.25" customHeight="1" x14ac:dyDescent="0.3">
      <c r="A71" s="29"/>
      <c r="B71" s="29"/>
      <c r="C71" s="29"/>
      <c r="D71" s="29"/>
      <c r="E71" s="29"/>
      <c r="F71" s="29"/>
      <c r="G71" s="29"/>
      <c r="H71" s="29"/>
      <c r="I71" s="29"/>
      <c r="J71" s="29"/>
      <c r="K71" s="29"/>
      <c r="L71" s="29"/>
      <c r="M71" s="29"/>
      <c r="N71" s="29"/>
      <c r="O71" s="29"/>
      <c r="P71" s="29"/>
      <c r="Q71" s="29"/>
      <c r="R71" s="29"/>
      <c r="S71" s="29"/>
      <c r="T71" s="29"/>
      <c r="U71" s="29"/>
      <c r="V71" s="29"/>
      <c r="W71" s="29"/>
      <c r="X71" s="29"/>
    </row>
    <row r="72" spans="1:24" ht="20.25" customHeight="1" x14ac:dyDescent="0.3">
      <c r="A72" s="29"/>
      <c r="B72" s="29"/>
      <c r="C72" s="29"/>
      <c r="D72" s="29"/>
      <c r="E72" s="29"/>
      <c r="F72" s="29"/>
      <c r="G72" s="29"/>
      <c r="H72" s="29"/>
      <c r="I72" s="29"/>
      <c r="J72" s="29"/>
      <c r="K72" s="29"/>
      <c r="L72" s="29"/>
      <c r="M72" s="29"/>
      <c r="N72" s="29"/>
      <c r="O72" s="29"/>
      <c r="P72" s="29"/>
      <c r="Q72" s="29"/>
      <c r="R72" s="29"/>
      <c r="S72" s="29"/>
      <c r="T72" s="29"/>
      <c r="U72" s="29"/>
      <c r="V72" s="29"/>
      <c r="W72" s="29"/>
      <c r="X72" s="29"/>
    </row>
    <row r="73" spans="1:24" ht="20.25" customHeight="1" x14ac:dyDescent="0.3">
      <c r="A73" s="29"/>
      <c r="B73" s="29"/>
      <c r="C73" s="29"/>
      <c r="D73" s="29"/>
      <c r="E73" s="29"/>
      <c r="F73" s="29"/>
      <c r="G73" s="29"/>
      <c r="H73" s="29"/>
      <c r="I73" s="29"/>
      <c r="J73" s="29"/>
      <c r="K73" s="29"/>
      <c r="L73" s="29"/>
      <c r="M73" s="29"/>
      <c r="N73" s="29"/>
      <c r="O73" s="29"/>
      <c r="P73" s="29"/>
      <c r="Q73" s="29"/>
      <c r="R73" s="29"/>
      <c r="S73" s="29"/>
      <c r="T73" s="29"/>
      <c r="U73" s="29"/>
      <c r="V73" s="29"/>
      <c r="W73" s="29"/>
      <c r="X73" s="29"/>
    </row>
    <row r="74" spans="1:24" ht="20.25" customHeight="1" x14ac:dyDescent="0.3">
      <c r="A74" s="29"/>
      <c r="B74" s="29"/>
      <c r="C74" s="29"/>
      <c r="D74" s="29"/>
      <c r="E74" s="29"/>
      <c r="F74" s="29"/>
      <c r="G74" s="29"/>
      <c r="H74" s="29"/>
      <c r="I74" s="29"/>
      <c r="J74" s="29"/>
      <c r="K74" s="29"/>
      <c r="L74" s="29"/>
      <c r="M74" s="29"/>
      <c r="N74" s="29"/>
      <c r="O74" s="29"/>
      <c r="P74" s="29"/>
      <c r="Q74" s="29"/>
      <c r="R74" s="29"/>
      <c r="S74" s="29"/>
      <c r="T74" s="29"/>
      <c r="U74" s="29"/>
      <c r="V74" s="29"/>
      <c r="W74" s="29"/>
      <c r="X74" s="29"/>
    </row>
    <row r="75" spans="1:24" ht="20.25" customHeight="1" x14ac:dyDescent="0.3">
      <c r="A75" s="29"/>
      <c r="B75" s="29"/>
      <c r="C75" s="29"/>
      <c r="D75" s="29"/>
      <c r="E75" s="29"/>
      <c r="F75" s="29"/>
      <c r="G75" s="29"/>
      <c r="H75" s="29"/>
      <c r="I75" s="29"/>
      <c r="J75" s="29"/>
      <c r="K75" s="29"/>
      <c r="L75" s="29"/>
      <c r="M75" s="29"/>
      <c r="N75" s="29"/>
      <c r="O75" s="29"/>
      <c r="P75" s="29"/>
      <c r="Q75" s="29"/>
      <c r="R75" s="29"/>
      <c r="S75" s="29"/>
      <c r="T75" s="29"/>
      <c r="U75" s="29"/>
      <c r="V75" s="29"/>
      <c r="W75" s="29"/>
      <c r="X75" s="29"/>
    </row>
    <row r="76" spans="1:24" ht="20.25" customHeight="1" x14ac:dyDescent="0.3">
      <c r="A76" s="29"/>
      <c r="B76" s="29"/>
      <c r="C76" s="29"/>
      <c r="D76" s="29"/>
      <c r="E76" s="29"/>
      <c r="F76" s="29"/>
      <c r="G76" s="29"/>
      <c r="H76" s="29"/>
      <c r="I76" s="29"/>
      <c r="J76" s="29"/>
      <c r="K76" s="29"/>
      <c r="L76" s="29"/>
      <c r="M76" s="29"/>
      <c r="N76" s="29"/>
      <c r="O76" s="29"/>
      <c r="P76" s="29"/>
      <c r="Q76" s="29"/>
      <c r="R76" s="29"/>
      <c r="S76" s="29"/>
      <c r="T76" s="29"/>
      <c r="U76" s="29"/>
      <c r="V76" s="29"/>
      <c r="W76" s="29"/>
      <c r="X76" s="29"/>
    </row>
    <row r="77" spans="1:24" ht="20.25" customHeight="1" x14ac:dyDescent="0.3">
      <c r="A77" s="29"/>
      <c r="B77" s="29"/>
      <c r="C77" s="29"/>
      <c r="D77" s="29"/>
      <c r="E77" s="29"/>
      <c r="F77" s="29"/>
      <c r="G77" s="29"/>
      <c r="H77" s="29"/>
      <c r="I77" s="29"/>
      <c r="J77" s="29"/>
      <c r="K77" s="29"/>
      <c r="L77" s="29"/>
      <c r="M77" s="29"/>
      <c r="N77" s="29"/>
      <c r="O77" s="29"/>
      <c r="P77" s="29"/>
      <c r="Q77" s="29"/>
      <c r="R77" s="29"/>
      <c r="S77" s="29"/>
      <c r="T77" s="29"/>
      <c r="U77" s="29"/>
      <c r="V77" s="29"/>
      <c r="W77" s="29"/>
      <c r="X77" s="29"/>
    </row>
    <row r="78" spans="1:24" ht="20.25" customHeight="1" x14ac:dyDescent="0.3">
      <c r="A78" s="29"/>
      <c r="B78" s="29"/>
      <c r="C78" s="29"/>
      <c r="D78" s="29"/>
      <c r="E78" s="29"/>
      <c r="F78" s="29"/>
      <c r="G78" s="29"/>
      <c r="H78" s="29"/>
      <c r="I78" s="29"/>
      <c r="J78" s="29"/>
      <c r="K78" s="29"/>
      <c r="L78" s="29"/>
      <c r="M78" s="29"/>
      <c r="N78" s="29"/>
      <c r="O78" s="29"/>
      <c r="P78" s="29"/>
      <c r="Q78" s="29"/>
      <c r="R78" s="29"/>
      <c r="S78" s="29"/>
      <c r="T78" s="29"/>
      <c r="U78" s="29"/>
      <c r="V78" s="29"/>
      <c r="W78" s="29"/>
      <c r="X78" s="29"/>
    </row>
    <row r="79" spans="1:24" ht="20.25" customHeight="1" x14ac:dyDescent="0.3">
      <c r="A79" s="29"/>
      <c r="B79" s="29"/>
      <c r="C79" s="29"/>
      <c r="D79" s="29"/>
      <c r="E79" s="29"/>
      <c r="F79" s="29"/>
      <c r="G79" s="29"/>
      <c r="H79" s="29"/>
      <c r="I79" s="29"/>
      <c r="J79" s="29"/>
      <c r="K79" s="29"/>
      <c r="L79" s="29"/>
      <c r="M79" s="29"/>
      <c r="N79" s="29"/>
      <c r="O79" s="29"/>
      <c r="P79" s="29"/>
      <c r="Q79" s="29"/>
      <c r="R79" s="29"/>
      <c r="S79" s="29"/>
      <c r="T79" s="29"/>
      <c r="U79" s="29"/>
      <c r="V79" s="29"/>
      <c r="W79" s="29"/>
      <c r="X79" s="29"/>
    </row>
    <row r="80" spans="1:24" ht="20.25" customHeight="1" x14ac:dyDescent="0.3">
      <c r="A80" s="29"/>
      <c r="B80" s="29"/>
      <c r="C80" s="29"/>
      <c r="D80" s="29"/>
      <c r="E80" s="29"/>
      <c r="F80" s="29"/>
      <c r="G80" s="29"/>
      <c r="H80" s="29"/>
      <c r="I80" s="29"/>
      <c r="J80" s="29"/>
      <c r="K80" s="29"/>
      <c r="L80" s="29"/>
      <c r="M80" s="29"/>
      <c r="N80" s="29"/>
      <c r="O80" s="29"/>
      <c r="P80" s="29"/>
      <c r="Q80" s="29"/>
      <c r="R80" s="29"/>
      <c r="S80" s="29"/>
      <c r="T80" s="29"/>
      <c r="U80" s="29"/>
      <c r="V80" s="29"/>
      <c r="W80" s="29"/>
      <c r="X80" s="29"/>
    </row>
    <row r="81" spans="1:24" ht="20.25" customHeight="1" x14ac:dyDescent="0.3">
      <c r="A81" s="29"/>
      <c r="B81" s="29"/>
      <c r="C81" s="29"/>
      <c r="D81" s="29"/>
      <c r="E81" s="29"/>
      <c r="F81" s="29"/>
      <c r="G81" s="29"/>
      <c r="H81" s="29"/>
      <c r="I81" s="29"/>
      <c r="J81" s="29"/>
      <c r="K81" s="29"/>
      <c r="L81" s="29"/>
      <c r="M81" s="29"/>
      <c r="N81" s="29"/>
      <c r="O81" s="29"/>
      <c r="P81" s="29"/>
      <c r="Q81" s="29"/>
      <c r="R81" s="29"/>
      <c r="S81" s="29"/>
      <c r="T81" s="29"/>
      <c r="U81" s="29"/>
      <c r="V81" s="29"/>
      <c r="W81" s="29"/>
      <c r="X81" s="29"/>
    </row>
    <row r="82" spans="1:24" ht="20.25" customHeight="1" x14ac:dyDescent="0.3">
      <c r="A82" s="29"/>
      <c r="B82" s="29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</row>
    <row r="83" spans="1:24" ht="20.25" customHeight="1" x14ac:dyDescent="0.3">
      <c r="A83" s="29"/>
      <c r="B83" s="29"/>
      <c r="C83" s="29"/>
      <c r="D83" s="29"/>
      <c r="E83" s="29"/>
      <c r="F83" s="29"/>
      <c r="G83" s="29"/>
      <c r="H83" s="29"/>
      <c r="I83" s="29"/>
      <c r="J83" s="29"/>
      <c r="K83" s="29"/>
      <c r="L83" s="29"/>
      <c r="M83" s="29"/>
      <c r="N83" s="29"/>
      <c r="O83" s="29"/>
      <c r="P83" s="29"/>
      <c r="Q83" s="29"/>
      <c r="R83" s="29"/>
      <c r="S83" s="29"/>
      <c r="T83" s="29"/>
      <c r="U83" s="29"/>
      <c r="V83" s="29"/>
      <c r="W83" s="29"/>
      <c r="X83" s="29"/>
    </row>
    <row r="84" spans="1:24" ht="20.25" customHeight="1" x14ac:dyDescent="0.3">
      <c r="A84" s="29"/>
      <c r="B84" s="29"/>
      <c r="C84" s="29"/>
      <c r="D84" s="29"/>
      <c r="E84" s="29"/>
      <c r="F84" s="29"/>
      <c r="G84" s="29"/>
      <c r="H84" s="29"/>
      <c r="I84" s="29"/>
      <c r="J84" s="29"/>
      <c r="K84" s="29"/>
      <c r="L84" s="29"/>
      <c r="M84" s="29"/>
      <c r="N84" s="29"/>
      <c r="O84" s="29"/>
      <c r="P84" s="29"/>
      <c r="Q84" s="29"/>
      <c r="R84" s="29"/>
      <c r="S84" s="29"/>
      <c r="T84" s="29"/>
      <c r="U84" s="29"/>
      <c r="V84" s="29"/>
      <c r="W84" s="29"/>
      <c r="X84" s="29"/>
    </row>
    <row r="85" spans="1:24" ht="20.25" customHeight="1" x14ac:dyDescent="0.3">
      <c r="A85" s="29"/>
      <c r="B85" s="29"/>
      <c r="C85" s="29"/>
      <c r="D85" s="29"/>
      <c r="E85" s="29"/>
      <c r="F85" s="29"/>
      <c r="G85" s="29"/>
      <c r="H85" s="29"/>
      <c r="I85" s="29"/>
      <c r="J85" s="29"/>
      <c r="K85" s="29"/>
      <c r="L85" s="29"/>
      <c r="M85" s="29"/>
      <c r="N85" s="29"/>
      <c r="O85" s="29"/>
      <c r="P85" s="29"/>
      <c r="Q85" s="29"/>
      <c r="R85" s="29"/>
      <c r="S85" s="29"/>
      <c r="T85" s="29"/>
      <c r="U85" s="29"/>
      <c r="V85" s="29"/>
      <c r="W85" s="29"/>
      <c r="X85" s="29"/>
    </row>
    <row r="86" spans="1:24" ht="20.25" customHeight="1" x14ac:dyDescent="0.3">
      <c r="A86" s="29"/>
      <c r="B86" s="29"/>
      <c r="C86" s="29"/>
      <c r="D86" s="29"/>
      <c r="E86" s="29"/>
      <c r="F86" s="29"/>
      <c r="G86" s="29"/>
      <c r="H86" s="29"/>
      <c r="I86" s="29"/>
      <c r="J86" s="29"/>
      <c r="K86" s="29"/>
      <c r="L86" s="29"/>
      <c r="M86" s="29"/>
      <c r="N86" s="29"/>
      <c r="O86" s="29"/>
      <c r="P86" s="29"/>
      <c r="Q86" s="29"/>
      <c r="R86" s="29"/>
      <c r="S86" s="29"/>
      <c r="T86" s="29"/>
      <c r="U86" s="29"/>
      <c r="V86" s="29"/>
      <c r="W86" s="29"/>
      <c r="X86" s="29"/>
    </row>
    <row r="87" spans="1:24" ht="20.25" customHeight="1" x14ac:dyDescent="0.3">
      <c r="A87" s="29"/>
      <c r="B87" s="29"/>
      <c r="C87" s="29"/>
      <c r="D87" s="29"/>
      <c r="E87" s="29"/>
      <c r="F87" s="29"/>
      <c r="G87" s="29"/>
      <c r="H87" s="29"/>
      <c r="I87" s="29"/>
      <c r="J87" s="29"/>
      <c r="K87" s="29"/>
      <c r="L87" s="29"/>
      <c r="M87" s="29"/>
      <c r="N87" s="29"/>
      <c r="O87" s="29"/>
      <c r="P87" s="29"/>
      <c r="Q87" s="29"/>
      <c r="R87" s="29"/>
      <c r="S87" s="29"/>
      <c r="T87" s="29"/>
      <c r="U87" s="29"/>
      <c r="V87" s="29"/>
      <c r="W87" s="29"/>
      <c r="X87" s="29"/>
    </row>
    <row r="88" spans="1:24" ht="20.25" customHeight="1" x14ac:dyDescent="0.3">
      <c r="A88" s="29"/>
      <c r="B88" s="29"/>
      <c r="C88" s="29"/>
      <c r="D88" s="29"/>
      <c r="E88" s="29"/>
      <c r="F88" s="29"/>
      <c r="G88" s="29"/>
      <c r="H88" s="29"/>
      <c r="I88" s="29"/>
      <c r="J88" s="29"/>
      <c r="K88" s="29"/>
      <c r="L88" s="29"/>
      <c r="M88" s="29"/>
      <c r="N88" s="29"/>
      <c r="O88" s="29"/>
      <c r="P88" s="29"/>
      <c r="Q88" s="29"/>
      <c r="R88" s="29"/>
      <c r="S88" s="29"/>
      <c r="T88" s="29"/>
      <c r="U88" s="29"/>
      <c r="V88" s="29"/>
      <c r="W88" s="29"/>
      <c r="X88" s="29"/>
    </row>
    <row r="89" spans="1:24" ht="20.25" customHeight="1" x14ac:dyDescent="0.3">
      <c r="A89" s="29"/>
      <c r="B89" s="29"/>
      <c r="C89" s="29"/>
      <c r="D89" s="29"/>
      <c r="E89" s="29"/>
      <c r="F89" s="29"/>
      <c r="G89" s="29"/>
      <c r="H89" s="29"/>
      <c r="I89" s="29"/>
      <c r="J89" s="29"/>
      <c r="K89" s="29"/>
      <c r="L89" s="29"/>
      <c r="M89" s="29"/>
      <c r="N89" s="29"/>
      <c r="O89" s="29"/>
      <c r="P89" s="29"/>
      <c r="Q89" s="29"/>
      <c r="R89" s="29"/>
      <c r="S89" s="29"/>
      <c r="T89" s="29"/>
      <c r="U89" s="29"/>
      <c r="V89" s="29"/>
      <c r="W89" s="29"/>
      <c r="X89" s="29"/>
    </row>
    <row r="90" spans="1:24" ht="20.25" customHeight="1" x14ac:dyDescent="0.3">
      <c r="A90" s="29"/>
      <c r="B90" s="29"/>
      <c r="C90" s="29"/>
      <c r="D90" s="29"/>
      <c r="E90" s="29"/>
      <c r="F90" s="29"/>
      <c r="G90" s="29"/>
      <c r="H90" s="29"/>
      <c r="I90" s="29"/>
      <c r="J90" s="29"/>
      <c r="K90" s="29"/>
      <c r="L90" s="29"/>
      <c r="M90" s="29"/>
      <c r="N90" s="29"/>
      <c r="O90" s="29"/>
      <c r="P90" s="29"/>
      <c r="Q90" s="29"/>
      <c r="R90" s="29"/>
      <c r="S90" s="29"/>
      <c r="T90" s="29"/>
      <c r="U90" s="29"/>
      <c r="V90" s="29"/>
      <c r="W90" s="29"/>
      <c r="X90" s="29"/>
    </row>
    <row r="91" spans="1:24" ht="20.25" customHeight="1" x14ac:dyDescent="0.3">
      <c r="A91" s="29"/>
      <c r="B91" s="29"/>
      <c r="C91" s="29"/>
      <c r="D91" s="29"/>
      <c r="E91" s="29"/>
      <c r="F91" s="29"/>
      <c r="G91" s="29"/>
      <c r="H91" s="29"/>
      <c r="I91" s="29"/>
      <c r="J91" s="29"/>
      <c r="K91" s="29"/>
      <c r="L91" s="29"/>
      <c r="M91" s="29"/>
      <c r="N91" s="29"/>
      <c r="O91" s="29"/>
      <c r="P91" s="29"/>
      <c r="Q91" s="29"/>
      <c r="R91" s="29"/>
      <c r="S91" s="29"/>
      <c r="T91" s="29"/>
      <c r="U91" s="29"/>
      <c r="V91" s="29"/>
      <c r="W91" s="29"/>
      <c r="X91" s="29"/>
    </row>
    <row r="92" spans="1:24" ht="20.25" customHeight="1" x14ac:dyDescent="0.3">
      <c r="A92" s="29"/>
      <c r="B92" s="29"/>
      <c r="C92" s="29"/>
      <c r="D92" s="29"/>
      <c r="E92" s="29"/>
      <c r="F92" s="29"/>
      <c r="G92" s="29"/>
      <c r="H92" s="29"/>
      <c r="I92" s="29"/>
      <c r="J92" s="29"/>
      <c r="K92" s="29"/>
      <c r="L92" s="29"/>
      <c r="M92" s="29"/>
      <c r="N92" s="29"/>
      <c r="O92" s="29"/>
      <c r="P92" s="29"/>
      <c r="Q92" s="29"/>
      <c r="R92" s="29"/>
      <c r="S92" s="29"/>
      <c r="T92" s="29"/>
      <c r="U92" s="29"/>
      <c r="V92" s="29"/>
      <c r="W92" s="29"/>
      <c r="X92" s="29"/>
    </row>
    <row r="93" spans="1:24" ht="20.25" customHeight="1" x14ac:dyDescent="0.3">
      <c r="A93" s="29"/>
      <c r="B93" s="29"/>
      <c r="C93" s="29"/>
      <c r="D93" s="29"/>
      <c r="E93" s="29"/>
      <c r="F93" s="29"/>
      <c r="G93" s="29"/>
      <c r="H93" s="29"/>
      <c r="I93" s="29"/>
      <c r="J93" s="29"/>
      <c r="K93" s="29"/>
      <c r="L93" s="29"/>
      <c r="M93" s="29"/>
      <c r="N93" s="29"/>
      <c r="O93" s="29"/>
      <c r="P93" s="29"/>
      <c r="Q93" s="29"/>
      <c r="R93" s="29"/>
      <c r="S93" s="29"/>
      <c r="T93" s="29"/>
      <c r="U93" s="29"/>
      <c r="V93" s="29"/>
      <c r="W93" s="29"/>
      <c r="X93" s="29"/>
    </row>
    <row r="94" spans="1:24" ht="20.25" customHeight="1" x14ac:dyDescent="0.3">
      <c r="A94" s="29"/>
      <c r="B94" s="29"/>
      <c r="C94" s="29"/>
      <c r="D94" s="29"/>
      <c r="E94" s="29"/>
      <c r="F94" s="29"/>
      <c r="G94" s="29"/>
      <c r="H94" s="29"/>
      <c r="I94" s="29"/>
      <c r="J94" s="29"/>
      <c r="K94" s="29"/>
      <c r="L94" s="29"/>
      <c r="M94" s="29"/>
      <c r="N94" s="29"/>
      <c r="O94" s="29"/>
      <c r="P94" s="29"/>
      <c r="Q94" s="29"/>
      <c r="R94" s="29"/>
      <c r="S94" s="29"/>
      <c r="T94" s="29"/>
      <c r="U94" s="29"/>
      <c r="V94" s="29"/>
      <c r="W94" s="29"/>
      <c r="X94" s="29"/>
    </row>
    <row r="95" spans="1:24" ht="20.25" customHeight="1" x14ac:dyDescent="0.3">
      <c r="A95" s="29"/>
      <c r="B95" s="29"/>
      <c r="C95" s="29"/>
      <c r="D95" s="29"/>
      <c r="E95" s="29"/>
      <c r="F95" s="29"/>
      <c r="G95" s="29"/>
      <c r="H95" s="29"/>
      <c r="I95" s="29"/>
      <c r="J95" s="29"/>
      <c r="K95" s="29"/>
      <c r="L95" s="29"/>
      <c r="M95" s="29"/>
      <c r="N95" s="29"/>
      <c r="O95" s="29"/>
      <c r="P95" s="29"/>
      <c r="Q95" s="29"/>
      <c r="R95" s="29"/>
      <c r="S95" s="29"/>
      <c r="T95" s="29"/>
      <c r="U95" s="29"/>
      <c r="V95" s="29"/>
      <c r="W95" s="29"/>
      <c r="X95" s="29"/>
    </row>
    <row r="96" spans="1:24" ht="20.25" customHeight="1" x14ac:dyDescent="0.3">
      <c r="A96" s="29"/>
      <c r="B96" s="29"/>
      <c r="C96" s="29"/>
      <c r="D96" s="29"/>
      <c r="E96" s="29"/>
      <c r="F96" s="29"/>
      <c r="G96" s="29"/>
      <c r="H96" s="29"/>
      <c r="I96" s="29"/>
      <c r="J96" s="29"/>
      <c r="K96" s="29"/>
      <c r="L96" s="29"/>
      <c r="M96" s="29"/>
      <c r="N96" s="29"/>
      <c r="O96" s="29"/>
      <c r="P96" s="29"/>
      <c r="Q96" s="29"/>
      <c r="R96" s="29"/>
      <c r="S96" s="29"/>
      <c r="T96" s="29"/>
      <c r="U96" s="29"/>
      <c r="V96" s="29"/>
      <c r="W96" s="29"/>
      <c r="X96" s="29"/>
    </row>
    <row r="97" spans="1:24" ht="20.25" customHeight="1" x14ac:dyDescent="0.3">
      <c r="A97" s="29"/>
      <c r="B97" s="29"/>
      <c r="C97" s="29"/>
      <c r="D97" s="29"/>
      <c r="E97" s="29"/>
      <c r="F97" s="29"/>
      <c r="G97" s="29"/>
      <c r="H97" s="29"/>
      <c r="I97" s="29"/>
      <c r="J97" s="29"/>
      <c r="K97" s="29"/>
      <c r="L97" s="29"/>
      <c r="M97" s="29"/>
      <c r="N97" s="29"/>
      <c r="O97" s="29"/>
      <c r="P97" s="29"/>
      <c r="Q97" s="29"/>
      <c r="R97" s="29"/>
      <c r="S97" s="29"/>
      <c r="T97" s="29"/>
      <c r="U97" s="29"/>
      <c r="V97" s="29"/>
      <c r="W97" s="29"/>
      <c r="X97" s="29"/>
    </row>
    <row r="98" spans="1:24" ht="20.25" customHeight="1" x14ac:dyDescent="0.3">
      <c r="A98" s="29"/>
      <c r="B98" s="29"/>
      <c r="C98" s="29"/>
      <c r="D98" s="29"/>
      <c r="E98" s="29"/>
      <c r="F98" s="29"/>
      <c r="G98" s="29"/>
      <c r="H98" s="29"/>
      <c r="I98" s="29"/>
      <c r="J98" s="29"/>
      <c r="K98" s="29"/>
      <c r="L98" s="29"/>
      <c r="M98" s="29"/>
      <c r="N98" s="29"/>
      <c r="O98" s="29"/>
      <c r="P98" s="29"/>
      <c r="Q98" s="29"/>
      <c r="R98" s="29"/>
      <c r="S98" s="29"/>
      <c r="T98" s="29"/>
      <c r="U98" s="29"/>
      <c r="V98" s="29"/>
      <c r="W98" s="29"/>
      <c r="X98" s="29"/>
    </row>
    <row r="99" spans="1:24" ht="20.25" customHeight="1" x14ac:dyDescent="0.3">
      <c r="A99" s="29"/>
      <c r="B99" s="29"/>
      <c r="C99" s="29"/>
      <c r="D99" s="29"/>
      <c r="E99" s="29"/>
      <c r="F99" s="29"/>
      <c r="G99" s="29"/>
      <c r="H99" s="29"/>
      <c r="I99" s="29"/>
      <c r="J99" s="29"/>
      <c r="K99" s="29"/>
      <c r="L99" s="29"/>
      <c r="M99" s="29"/>
      <c r="N99" s="29"/>
      <c r="O99" s="29"/>
      <c r="P99" s="29"/>
      <c r="Q99" s="29"/>
      <c r="R99" s="29"/>
      <c r="S99" s="29"/>
      <c r="T99" s="29"/>
      <c r="U99" s="29"/>
      <c r="V99" s="29"/>
      <c r="W99" s="29"/>
      <c r="X99" s="29"/>
    </row>
    <row r="100" spans="1:24" ht="20.25" customHeight="1" x14ac:dyDescent="0.3">
      <c r="A100" s="29"/>
      <c r="B100" s="29"/>
      <c r="C100" s="29"/>
      <c r="D100" s="29"/>
      <c r="E100" s="29"/>
      <c r="F100" s="29"/>
      <c r="G100" s="29"/>
      <c r="H100" s="29"/>
      <c r="I100" s="29"/>
      <c r="J100" s="29"/>
      <c r="K100" s="29"/>
      <c r="L100" s="29"/>
      <c r="M100" s="29"/>
      <c r="N100" s="29"/>
      <c r="O100" s="29"/>
      <c r="P100" s="29"/>
      <c r="Q100" s="29"/>
      <c r="R100" s="29"/>
      <c r="S100" s="29"/>
      <c r="T100" s="29"/>
      <c r="U100" s="29"/>
      <c r="V100" s="29"/>
      <c r="W100" s="29"/>
      <c r="X100" s="29"/>
    </row>
    <row r="101" spans="1:24" ht="20.25" customHeight="1" x14ac:dyDescent="0.3">
      <c r="A101" s="29"/>
      <c r="B101" s="29"/>
      <c r="C101" s="29"/>
      <c r="D101" s="29"/>
      <c r="E101" s="29"/>
      <c r="F101" s="29"/>
      <c r="G101" s="29"/>
      <c r="H101" s="29"/>
      <c r="I101" s="29"/>
      <c r="J101" s="29"/>
      <c r="K101" s="29"/>
      <c r="L101" s="29"/>
      <c r="M101" s="29"/>
      <c r="N101" s="29"/>
      <c r="O101" s="29"/>
      <c r="P101" s="29"/>
      <c r="Q101" s="29"/>
      <c r="R101" s="29"/>
      <c r="S101" s="29"/>
      <c r="T101" s="29"/>
      <c r="U101" s="29"/>
      <c r="V101" s="29"/>
      <c r="W101" s="29"/>
      <c r="X101" s="29"/>
    </row>
    <row r="102" spans="1:24" x14ac:dyDescent="0.3">
      <c r="A102" s="29"/>
      <c r="B102" s="29"/>
      <c r="C102" s="29"/>
      <c r="D102" s="29"/>
      <c r="E102" s="29"/>
      <c r="F102" s="29"/>
      <c r="G102" s="29"/>
      <c r="H102" s="29"/>
      <c r="I102" s="29"/>
      <c r="J102" s="29"/>
      <c r="K102" s="29"/>
      <c r="L102" s="29"/>
      <c r="M102" s="29"/>
      <c r="N102" s="29"/>
      <c r="O102" s="29"/>
      <c r="P102" s="29"/>
      <c r="Q102" s="29"/>
      <c r="R102" s="29"/>
      <c r="S102" s="29"/>
      <c r="T102" s="29"/>
      <c r="U102" s="29"/>
      <c r="V102" s="29"/>
      <c r="W102" s="29"/>
      <c r="X102" s="29"/>
    </row>
    <row r="103" spans="1:24" x14ac:dyDescent="0.3">
      <c r="A103" s="29"/>
      <c r="B103" s="29"/>
      <c r="C103" s="29"/>
      <c r="D103" s="29"/>
      <c r="E103" s="29"/>
      <c r="F103" s="29"/>
      <c r="G103" s="29"/>
      <c r="H103" s="29"/>
      <c r="I103" s="29"/>
      <c r="J103" s="29"/>
      <c r="K103" s="29"/>
      <c r="L103" s="29"/>
      <c r="M103" s="29"/>
      <c r="N103" s="29"/>
      <c r="O103" s="29"/>
      <c r="P103" s="29"/>
      <c r="Q103" s="29"/>
      <c r="R103" s="29"/>
      <c r="S103" s="29"/>
      <c r="T103" s="29"/>
      <c r="U103" s="29"/>
      <c r="V103" s="29"/>
      <c r="W103" s="29"/>
      <c r="X103" s="29"/>
    </row>
    <row r="104" spans="1:24" x14ac:dyDescent="0.3">
      <c r="A104" s="29"/>
      <c r="B104" s="29"/>
      <c r="C104" s="29"/>
      <c r="D104" s="29"/>
      <c r="E104" s="29"/>
      <c r="F104" s="29"/>
      <c r="G104" s="29"/>
      <c r="H104" s="29"/>
      <c r="I104" s="29"/>
      <c r="J104" s="29"/>
      <c r="K104" s="29"/>
      <c r="L104" s="29"/>
      <c r="M104" s="29"/>
      <c r="N104" s="29"/>
      <c r="O104" s="29"/>
      <c r="P104" s="29"/>
      <c r="Q104" s="29"/>
      <c r="R104" s="29"/>
      <c r="S104" s="29"/>
      <c r="T104" s="29"/>
      <c r="U104" s="29"/>
      <c r="V104" s="29"/>
      <c r="W104" s="29"/>
      <c r="X104" s="29"/>
    </row>
    <row r="105" spans="1:24" x14ac:dyDescent="0.3">
      <c r="J105" s="29"/>
      <c r="K105" s="29"/>
      <c r="L105" s="29"/>
      <c r="M105" s="29"/>
      <c r="N105" s="29"/>
      <c r="O105" s="29"/>
      <c r="P105" s="29"/>
      <c r="Q105" s="29"/>
      <c r="R105" s="29"/>
      <c r="S105" s="29"/>
      <c r="T105" s="29"/>
      <c r="U105" s="29"/>
      <c r="V105" s="29"/>
      <c r="W105" s="29"/>
      <c r="X105" s="29"/>
    </row>
    <row r="106" spans="1:24" x14ac:dyDescent="0.3">
      <c r="J106" s="29"/>
      <c r="K106" s="29"/>
      <c r="L106" s="29"/>
      <c r="M106" s="29"/>
      <c r="N106" s="29"/>
      <c r="O106" s="29"/>
      <c r="P106" s="29"/>
      <c r="Q106" s="29"/>
      <c r="R106" s="29"/>
      <c r="S106" s="29"/>
      <c r="T106" s="29"/>
      <c r="U106" s="29"/>
      <c r="V106" s="29"/>
      <c r="W106" s="29"/>
      <c r="X106" s="29"/>
    </row>
    <row r="107" spans="1:24" x14ac:dyDescent="0.3">
      <c r="J107" s="29"/>
      <c r="K107" s="29"/>
      <c r="L107" s="29"/>
      <c r="M107" s="29"/>
      <c r="N107" s="29"/>
      <c r="O107" s="29"/>
      <c r="P107" s="29"/>
      <c r="Q107" s="29"/>
      <c r="R107" s="29"/>
      <c r="S107" s="29"/>
      <c r="T107" s="29"/>
      <c r="U107" s="29"/>
      <c r="V107" s="29"/>
      <c r="W107" s="29"/>
      <c r="X107" s="29"/>
    </row>
    <row r="108" spans="1:24" x14ac:dyDescent="0.3">
      <c r="J108" s="29"/>
      <c r="K108" s="29"/>
      <c r="L108" s="29"/>
      <c r="M108" s="29"/>
      <c r="N108" s="29"/>
      <c r="O108" s="29"/>
      <c r="P108" s="29"/>
      <c r="Q108" s="29"/>
      <c r="R108" s="29"/>
      <c r="S108" s="29"/>
      <c r="T108" s="29"/>
      <c r="U108" s="29"/>
      <c r="V108" s="29"/>
      <c r="W108" s="29"/>
      <c r="X108" s="29"/>
    </row>
    <row r="109" spans="1:24" x14ac:dyDescent="0.3">
      <c r="J109" s="29"/>
      <c r="K109" s="29"/>
      <c r="L109" s="29"/>
      <c r="M109" s="29"/>
      <c r="N109" s="29"/>
      <c r="O109" s="29"/>
      <c r="P109" s="29"/>
      <c r="Q109" s="29"/>
      <c r="R109" s="29"/>
      <c r="S109" s="29"/>
      <c r="T109" s="29"/>
      <c r="U109" s="29"/>
      <c r="V109" s="29"/>
      <c r="W109" s="29"/>
      <c r="X109" s="29"/>
    </row>
    <row r="110" spans="1:24" x14ac:dyDescent="0.3">
      <c r="J110" s="29"/>
      <c r="K110" s="29"/>
      <c r="L110" s="29"/>
      <c r="M110" s="29"/>
      <c r="N110" s="29"/>
      <c r="O110" s="29"/>
      <c r="P110" s="29"/>
      <c r="Q110" s="29"/>
      <c r="R110" s="29"/>
      <c r="S110" s="29"/>
      <c r="T110" s="29"/>
      <c r="U110" s="29"/>
      <c r="V110" s="29"/>
      <c r="W110" s="29"/>
      <c r="X110" s="29"/>
    </row>
  </sheetData>
  <sheetProtection algorithmName="SHA-512" hashValue="ak9WmnfUqGHgmF7Up34ED0Tc4XsOUIWPbtksU1pFZCZaEQ+ooMU0DaVZEDt7XqwgjtMesuDpNnY493fYVR7H5w==" saltValue="WollNyYW/ynv82QZOpUByQ==" spinCount="100000" sheet="1" selectLockedCells="1"/>
  <sortState xmlns:xlrd2="http://schemas.microsoft.com/office/spreadsheetml/2017/richdata2" ref="B14:I41">
    <sortCondition ref="B14:B41"/>
  </sortState>
  <mergeCells count="11">
    <mergeCell ref="A1:H1"/>
    <mergeCell ref="A9:B9"/>
    <mergeCell ref="A10:B10"/>
    <mergeCell ref="A2:H2"/>
    <mergeCell ref="A3:H3"/>
    <mergeCell ref="A8:B8"/>
    <mergeCell ref="A5:H5"/>
    <mergeCell ref="A6:H6"/>
    <mergeCell ref="C8:I8"/>
    <mergeCell ref="C9:I9"/>
    <mergeCell ref="C10:I10"/>
  </mergeCells>
  <dataValidations count="1">
    <dataValidation type="custom" allowBlank="1" showInputMessage="1" showErrorMessage="1" sqref="C10" xr:uid="{00000000-0002-0000-0200-000000000000}">
      <formula1>EXACT(C10,UPPER(C10))</formula1>
    </dataValidation>
  </dataValidations>
  <pageMargins left="0" right="0" top="0" bottom="0.39370078740157483" header="0" footer="0"/>
  <pageSetup paperSize="9" scale="6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200-000001000000}">
          <x14:formula1>
            <xm:f>Catégories!$A$2:$A$3</xm:f>
          </x14:formula1>
          <xm:sqref>C13:C41</xm:sqref>
        </x14:dataValidation>
        <x14:dataValidation type="list" allowBlank="1" showInputMessage="1" showErrorMessage="1" xr:uid="{00000000-0002-0000-0200-000002000000}">
          <x14:formula1>
            <xm:f>Catégories!$B$2:$B$10</xm:f>
          </x14:formula1>
          <xm:sqref>D13:D41</xm:sqref>
        </x14:dataValidation>
        <x14:dataValidation type="list" allowBlank="1" showInputMessage="1" showErrorMessage="1" xr:uid="{0DD9FAB8-05B6-4E69-A35A-52EDA6B093E4}">
          <x14:formula1>
            <xm:f>Catégories!$H$2:$H$7</xm:f>
          </x14:formula1>
          <xm:sqref>E13:E42</xm:sqref>
        </x14:dataValidation>
        <x14:dataValidation type="list" allowBlank="1" showInputMessage="1" showErrorMessage="1" xr:uid="{ECD0481F-3E58-4844-A9E5-BD3A46605D12}">
          <x14:formula1>
            <xm:f>'C:\Users\a.lefort\Fédération Française de Cyclisme\FFC-DAS - Documents\PISTE\Epreuves\Epreuves FFC\Championnats de France Masters\2019\Engagements\[V2 Fichier  Engagement Championnats de France Masters 2019.xlsx]Catégories'!#REF!</xm:f>
          </x14:formula1>
          <xm:sqref>C42:D42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2">
    <tabColor theme="4" tint="-0.499984740745262"/>
    <pageSetUpPr fitToPage="1"/>
  </sheetPr>
  <dimension ref="A1:U140"/>
  <sheetViews>
    <sheetView zoomScaleNormal="100" workbookViewId="0">
      <selection activeCell="A12" sqref="A12:A13"/>
    </sheetView>
  </sheetViews>
  <sheetFormatPr baseColWidth="10" defaultColWidth="11.44140625" defaultRowHeight="11.4" x14ac:dyDescent="0.3"/>
  <cols>
    <col min="1" max="1" width="3.6640625" style="11" customWidth="1"/>
    <col min="2" max="2" width="24.6640625" style="11" customWidth="1"/>
    <col min="3" max="3" width="5.6640625" style="11" customWidth="1"/>
    <col min="4" max="5" width="17.109375" style="11" customWidth="1"/>
    <col min="6" max="6" width="28.6640625" style="11" customWidth="1"/>
    <col min="7" max="7" width="12.6640625" style="11" customWidth="1"/>
    <col min="8" max="8" width="14.5546875" style="11" customWidth="1"/>
    <col min="9" max="16384" width="11.44140625" style="11"/>
  </cols>
  <sheetData>
    <row r="1" spans="1:21" ht="25.5" customHeight="1" x14ac:dyDescent="0.3">
      <c r="A1" s="68" t="str">
        <f>'Récapitulatif HOMMES'!A1</f>
        <v>CHAMPIONNATS DE FRANCE</v>
      </c>
      <c r="B1" s="68"/>
      <c r="C1" s="68"/>
      <c r="D1" s="68"/>
      <c r="E1" s="68"/>
      <c r="F1" s="68"/>
      <c r="G1" s="68"/>
      <c r="H1" s="68"/>
    </row>
    <row r="2" spans="1:21" s="27" customFormat="1" ht="25.5" customHeight="1" x14ac:dyDescent="0.65">
      <c r="A2" s="69" t="str">
        <f>'Récapitulatif HOMMES'!A2</f>
        <v>MASTERS PISTE 2020</v>
      </c>
      <c r="B2" s="69"/>
      <c r="C2" s="69"/>
      <c r="D2" s="69"/>
      <c r="E2" s="69"/>
      <c r="F2" s="69"/>
      <c r="G2" s="69"/>
      <c r="H2" s="69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3"/>
      <c r="U2" s="23"/>
    </row>
    <row r="3" spans="1:21" ht="21" customHeight="1" x14ac:dyDescent="0.3">
      <c r="A3" s="71" t="str">
        <f>'Récapitulatif HOMMES'!A3</f>
        <v>Vélodrome du CREPS  - BOURGES (CENTRE-VAL DE LOIRE)</v>
      </c>
      <c r="B3" s="71"/>
      <c r="C3" s="71"/>
      <c r="D3" s="71"/>
      <c r="E3" s="71"/>
      <c r="F3" s="71"/>
      <c r="G3" s="71"/>
      <c r="H3" s="71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29"/>
      <c r="U3" s="29"/>
    </row>
    <row r="4" spans="1:21" ht="22.5" customHeight="1" x14ac:dyDescent="0.3">
      <c r="A4" s="22"/>
      <c r="B4" s="22"/>
      <c r="C4" s="22"/>
      <c r="D4" s="22"/>
      <c r="E4" s="58"/>
      <c r="F4" s="22"/>
      <c r="G4" s="22"/>
      <c r="H4" s="2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</row>
    <row r="5" spans="1:21" ht="20.25" customHeight="1" x14ac:dyDescent="0.3">
      <c r="A5" s="78" t="s">
        <v>21</v>
      </c>
      <c r="B5" s="78"/>
      <c r="C5" s="79">
        <f>'Récapitulatif HOMMES'!C8</f>
        <v>0</v>
      </c>
      <c r="D5" s="79"/>
      <c r="E5" s="79"/>
      <c r="F5" s="79"/>
      <c r="G5" s="79"/>
      <c r="H5" s="79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</row>
    <row r="6" spans="1:21" ht="20.25" customHeight="1" x14ac:dyDescent="0.3">
      <c r="A6" s="64" t="s">
        <v>7</v>
      </c>
      <c r="B6" s="64"/>
      <c r="C6" s="80" t="s">
        <v>22</v>
      </c>
      <c r="D6" s="80"/>
      <c r="E6" s="80"/>
      <c r="F6" s="80"/>
      <c r="G6" s="80"/>
      <c r="H6" s="80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</row>
    <row r="7" spans="1:21" ht="11.25" customHeight="1" x14ac:dyDescent="0.3">
      <c r="A7" s="18"/>
      <c r="B7" s="18"/>
      <c r="C7" s="19"/>
      <c r="D7" s="19"/>
      <c r="E7" s="19"/>
      <c r="F7" s="19"/>
      <c r="G7" s="19"/>
      <c r="H7" s="19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</row>
    <row r="8" spans="1:21" ht="20.25" customHeight="1" x14ac:dyDescent="0.3">
      <c r="A8" s="64" t="s">
        <v>23</v>
      </c>
      <c r="B8" s="64"/>
      <c r="C8" s="81" t="s">
        <v>24</v>
      </c>
      <c r="D8" s="81"/>
      <c r="E8" s="81"/>
      <c r="F8" s="81"/>
      <c r="G8" s="81"/>
      <c r="H8" s="81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</row>
    <row r="9" spans="1:21" ht="20.25" customHeight="1" x14ac:dyDescent="0.3">
      <c r="A9" s="64" t="s">
        <v>13</v>
      </c>
      <c r="B9" s="64"/>
      <c r="C9" s="77">
        <f>COUNTA(A12:A16)</f>
        <v>0</v>
      </c>
      <c r="D9" s="77"/>
      <c r="E9" s="77"/>
      <c r="F9" s="77"/>
      <c r="G9" s="77"/>
      <c r="H9" s="77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</row>
    <row r="10" spans="1:21" ht="22.5" customHeight="1" x14ac:dyDescent="0.3">
      <c r="A10" s="2"/>
      <c r="B10" s="2"/>
      <c r="C10" s="3"/>
      <c r="D10" s="3"/>
      <c r="E10" s="3"/>
      <c r="F10" s="3"/>
      <c r="G10" s="22"/>
      <c r="H10" s="2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</row>
    <row r="11" spans="1:21" ht="32.25" customHeight="1" x14ac:dyDescent="0.3">
      <c r="A11" s="4" t="s">
        <v>2</v>
      </c>
      <c r="B11" s="4" t="s">
        <v>8</v>
      </c>
      <c r="C11" s="4" t="s">
        <v>3</v>
      </c>
      <c r="D11" s="4" t="str">
        <f>'Récapitulatif HOMMES'!$D$12</f>
        <v>CATÉGORIE D'AGE</v>
      </c>
      <c r="E11" s="4" t="str">
        <f>'Récapitulatif HOMMES'!$E$12</f>
        <v>CATEGORIE DE LICENCE</v>
      </c>
      <c r="F11" s="4" t="s">
        <v>0</v>
      </c>
      <c r="G11" s="4" t="s">
        <v>18</v>
      </c>
      <c r="H11" s="4" t="s">
        <v>1</v>
      </c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</row>
    <row r="12" spans="1:21" ht="20.25" customHeight="1" x14ac:dyDescent="0.3">
      <c r="A12" s="7"/>
      <c r="B12" s="8">
        <f>IF(ISNA((VLOOKUP(A12,'Récapitulatif HOMMES'!A$13:H$43,2,FALSE))),0,(VLOOKUP(A12,'Récapitulatif HOMMES'!A$13:H$43,2,FALSE)))</f>
        <v>0</v>
      </c>
      <c r="C12" s="8">
        <f>IF(ISNA((VLOOKUP(B12,'Récapitulatif HOMMES'!B$13:I$43,2,FALSE))),0,(VLOOKUP(B12,'Récapitulatif HOMMES'!B$13:I$43,2,FALSE)))</f>
        <v>0</v>
      </c>
      <c r="D12" s="8">
        <f>IF(ISNA((VLOOKUP(A12,'Récapitulatif HOMMES'!A$13:K$43,4,FALSE))),0,(VLOOKUP(A12,'Récapitulatif HOMMES'!A$13:K$43,4,FALSE)))</f>
        <v>0</v>
      </c>
      <c r="E12" s="8">
        <f>IF(ISNA((VLOOKUP(A12,'Récapitulatif HOMMES'!A$13:K$43,5,FALSE))),0,(VLOOKUP(A12,'Récapitulatif HOMMES'!A$13:K$43,5,FALSE)))</f>
        <v>0</v>
      </c>
      <c r="F12" s="8">
        <f>IF(ISNA((VLOOKUP(A12,'Récapitulatif HOMMES'!A$13:I$43,6,FALSE))),0,(VLOOKUP(A12,'Récapitulatif HOMMES'!A$13:I$43,6,FALSE)))</f>
        <v>0</v>
      </c>
      <c r="G12" s="8">
        <f>IF(ISNA((VLOOKUP(A12,'Récapitulatif HOMMES'!A$13:I$42,7,FALSE))),0,(VLOOKUP(A12,'Récapitulatif HOMMES'!A$13:L$42,7,FALSE)))</f>
        <v>0</v>
      </c>
      <c r="H12" s="8">
        <f>IF(ISNA((VLOOKUP(G12,'Récapitulatif HOMMES'!G$13:M$43,2,FALSE))),0,(VLOOKUP(G12,'Récapitulatif HOMMES'!G$13:M$43,2,FALSE)))</f>
        <v>0</v>
      </c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</row>
    <row r="13" spans="1:21" ht="20.25" customHeight="1" x14ac:dyDescent="0.3">
      <c r="A13" s="7"/>
      <c r="B13" s="8">
        <f>IF(ISNA((VLOOKUP(A13,'Récapitulatif HOMMES'!A$13:H$43,2,FALSE))),0,(VLOOKUP(A13,'Récapitulatif HOMMES'!A$13:H$43,2,FALSE)))</f>
        <v>0</v>
      </c>
      <c r="C13" s="8">
        <f>IF(ISNA((VLOOKUP(B13,'Récapitulatif HOMMES'!B$13:I$43,2,FALSE))),0,(VLOOKUP(B13,'Récapitulatif HOMMES'!B$13:I$43,2,FALSE)))</f>
        <v>0</v>
      </c>
      <c r="D13" s="8">
        <f>IF(ISNA((VLOOKUP(A13,'Récapitulatif HOMMES'!A$13:K$43,4,FALSE))),0,(VLOOKUP(A13,'Récapitulatif HOMMES'!A$13:K$43,4,FALSE)))</f>
        <v>0</v>
      </c>
      <c r="E13" s="8">
        <f>IF(ISNA((VLOOKUP(A13,'Récapitulatif HOMMES'!A$13:K$43,5,FALSE))),0,(VLOOKUP(A13,'Récapitulatif HOMMES'!A$13:K$43,5,FALSE)))</f>
        <v>0</v>
      </c>
      <c r="F13" s="8">
        <f>IF(ISNA((VLOOKUP(A13,'Récapitulatif HOMMES'!A$13:I$43,6,FALSE))),0,(VLOOKUP(A13,'Récapitulatif HOMMES'!A$13:I$43,6,FALSE)))</f>
        <v>0</v>
      </c>
      <c r="G13" s="8">
        <f>IF(ISNA((VLOOKUP(A13,'Récapitulatif HOMMES'!A$13:I$42,7,FALSE))),0,(VLOOKUP(A13,'Récapitulatif HOMMES'!A$13:L$42,7,FALSE)))</f>
        <v>0</v>
      </c>
      <c r="H13" s="8">
        <f>IF(ISNA((VLOOKUP(G13,'Récapitulatif HOMMES'!G$13:M$43,2,FALSE))),0,(VLOOKUP(G13,'Récapitulatif HOMMES'!G$13:M$43,2,FALSE)))</f>
        <v>0</v>
      </c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</row>
    <row r="14" spans="1:21" ht="20.25" customHeight="1" x14ac:dyDescent="0.3">
      <c r="A14" s="7"/>
      <c r="B14" s="8">
        <f>IF(ISNA((VLOOKUP(A14,'Récapitulatif HOMMES'!A$13:H$43,2,FALSE))),0,(VLOOKUP(A14,'Récapitulatif HOMMES'!A$13:H$43,2,FALSE)))</f>
        <v>0</v>
      </c>
      <c r="C14" s="8">
        <f>IF(ISNA((VLOOKUP(B14,'Récapitulatif HOMMES'!B$13:I$43,2,FALSE))),0,(VLOOKUP(B14,'Récapitulatif HOMMES'!B$13:I$43,2,FALSE)))</f>
        <v>0</v>
      </c>
      <c r="D14" s="8">
        <f>IF(ISNA((VLOOKUP(A14,'Récapitulatif HOMMES'!A$13:K$43,4,FALSE))),0,(VLOOKUP(A14,'Récapitulatif HOMMES'!A$13:K$43,4,FALSE)))</f>
        <v>0</v>
      </c>
      <c r="E14" s="8">
        <f>IF(ISNA((VLOOKUP(A14,'Récapitulatif HOMMES'!A$13:K$43,5,FALSE))),0,(VLOOKUP(A14,'Récapitulatif HOMMES'!A$13:K$43,5,FALSE)))</f>
        <v>0</v>
      </c>
      <c r="F14" s="8">
        <f>IF(ISNA((VLOOKUP(A14,'Récapitulatif HOMMES'!A$13:I$43,6,FALSE))),0,(VLOOKUP(A14,'Récapitulatif HOMMES'!A$13:I$43,6,FALSE)))</f>
        <v>0</v>
      </c>
      <c r="G14" s="8">
        <f>IF(ISNA((VLOOKUP(A14,'Récapitulatif HOMMES'!A$13:I$42,7,FALSE))),0,(VLOOKUP(A14,'Récapitulatif HOMMES'!A$13:L$42,7,FALSE)))</f>
        <v>0</v>
      </c>
      <c r="H14" s="8">
        <f>IF(ISNA((VLOOKUP(G14,'Récapitulatif HOMMES'!G$13:M$43,2,FALSE))),0,(VLOOKUP(G14,'Récapitulatif HOMMES'!G$13:M$43,2,FALSE)))</f>
        <v>0</v>
      </c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</row>
    <row r="15" spans="1:21" ht="20.25" customHeight="1" x14ac:dyDescent="0.3">
      <c r="A15" s="7"/>
      <c r="B15" s="8">
        <f>IF(ISNA((VLOOKUP(A15,'Récapitulatif HOMMES'!A$13:H$43,2,FALSE))),0,(VLOOKUP(A15,'Récapitulatif HOMMES'!A$13:H$43,2,FALSE)))</f>
        <v>0</v>
      </c>
      <c r="C15" s="8">
        <f>IF(ISNA((VLOOKUP(B15,'Récapitulatif HOMMES'!B$13:I$43,2,FALSE))),0,(VLOOKUP(B15,'Récapitulatif HOMMES'!B$13:I$43,2,FALSE)))</f>
        <v>0</v>
      </c>
      <c r="D15" s="8">
        <f>IF(ISNA((VLOOKUP(A15,'Récapitulatif HOMMES'!A$13:K$43,4,FALSE))),0,(VLOOKUP(A15,'Récapitulatif HOMMES'!A$13:K$43,4,FALSE)))</f>
        <v>0</v>
      </c>
      <c r="E15" s="8">
        <f>IF(ISNA((VLOOKUP(A15,'Récapitulatif HOMMES'!A$13:K$43,5,FALSE))),0,(VLOOKUP(A15,'Récapitulatif HOMMES'!A$13:K$43,5,FALSE)))</f>
        <v>0</v>
      </c>
      <c r="F15" s="8">
        <f>IF(ISNA((VLOOKUP(A15,'Récapitulatif HOMMES'!A$13:I$43,6,FALSE))),0,(VLOOKUP(A15,'Récapitulatif HOMMES'!A$13:I$43,6,FALSE)))</f>
        <v>0</v>
      </c>
      <c r="G15" s="8">
        <f>IF(ISNA((VLOOKUP(A15,'Récapitulatif HOMMES'!A$13:I$42,7,FALSE))),0,(VLOOKUP(A15,'Récapitulatif HOMMES'!A$13:L$42,7,FALSE)))</f>
        <v>0</v>
      </c>
      <c r="H15" s="8">
        <f>IF(ISNA((VLOOKUP(G15,'Récapitulatif HOMMES'!G$13:M$43,2,FALSE))),0,(VLOOKUP(G15,'Récapitulatif HOMMES'!G$13:M$43,2,FALSE)))</f>
        <v>0</v>
      </c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</row>
    <row r="16" spans="1:21" ht="20.25" customHeight="1" x14ac:dyDescent="0.3">
      <c r="A16" s="7"/>
      <c r="B16" s="8">
        <f>IF(ISNA((VLOOKUP(A16,'Récapitulatif HOMMES'!A$13:H$43,2,FALSE))),0,(VLOOKUP(A16,'Récapitulatif HOMMES'!A$13:H$43,2,FALSE)))</f>
        <v>0</v>
      </c>
      <c r="C16" s="8">
        <f>IF(ISNA((VLOOKUP(B16,'Récapitulatif HOMMES'!B$13:I$43,2,FALSE))),0,(VLOOKUP(B16,'Récapitulatif HOMMES'!B$13:I$43,2,FALSE)))</f>
        <v>0</v>
      </c>
      <c r="D16" s="8">
        <f>IF(ISNA((VLOOKUP(A16,'Récapitulatif HOMMES'!A$13:K$43,4,FALSE))),0,(VLOOKUP(A16,'Récapitulatif HOMMES'!A$13:K$43,4,FALSE)))</f>
        <v>0</v>
      </c>
      <c r="E16" s="8">
        <f>IF(ISNA((VLOOKUP(A16,'Récapitulatif HOMMES'!A$13:K$43,5,FALSE))),0,(VLOOKUP(A16,'Récapitulatif HOMMES'!A$13:K$43,5,FALSE)))</f>
        <v>0</v>
      </c>
      <c r="F16" s="8">
        <f>IF(ISNA((VLOOKUP(A16,'Récapitulatif HOMMES'!A$13:I$43,6,FALSE))),0,(VLOOKUP(A16,'Récapitulatif HOMMES'!A$13:I$43,6,FALSE)))</f>
        <v>0</v>
      </c>
      <c r="G16" s="8">
        <f>IF(ISNA((VLOOKUP(A16,'Récapitulatif HOMMES'!A$13:I$42,7,FALSE))),0,(VLOOKUP(A16,'Récapitulatif HOMMES'!A$13:L$42,7,FALSE)))</f>
        <v>0</v>
      </c>
      <c r="H16" s="8">
        <f>IF(ISNA((VLOOKUP(G16,'Récapitulatif HOMMES'!G$13:M$43,2,FALSE))),0,(VLOOKUP(G16,'Récapitulatif HOMMES'!G$13:M$43,2,FALSE)))</f>
        <v>0</v>
      </c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</row>
    <row r="17" spans="1:21" s="32" customFormat="1" ht="22.5" customHeight="1" x14ac:dyDescent="0.3">
      <c r="A17" s="5"/>
      <c r="B17" s="6"/>
      <c r="C17" s="6"/>
      <c r="D17" s="6"/>
      <c r="E17" s="6"/>
      <c r="F17" s="6"/>
      <c r="G17" s="6"/>
      <c r="H17" s="6"/>
    </row>
    <row r="18" spans="1:21" ht="20.25" customHeight="1" x14ac:dyDescent="0.3">
      <c r="A18" s="82" t="s">
        <v>23</v>
      </c>
      <c r="B18" s="83"/>
      <c r="C18" s="84" t="s">
        <v>25</v>
      </c>
      <c r="D18" s="85"/>
      <c r="E18" s="85"/>
      <c r="F18" s="85"/>
      <c r="G18" s="85"/>
      <c r="H18" s="86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</row>
    <row r="19" spans="1:21" ht="20.25" customHeight="1" x14ac:dyDescent="0.3">
      <c r="A19" s="82" t="s">
        <v>13</v>
      </c>
      <c r="B19" s="83"/>
      <c r="C19" s="84">
        <f>COUNTA(A22:A26)</f>
        <v>0</v>
      </c>
      <c r="D19" s="85"/>
      <c r="E19" s="85"/>
      <c r="F19" s="85"/>
      <c r="G19" s="85"/>
      <c r="H19" s="86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</row>
    <row r="20" spans="1:21" ht="22.5" customHeight="1" x14ac:dyDescent="0.3"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</row>
    <row r="21" spans="1:21" ht="32.25" customHeight="1" x14ac:dyDescent="0.3">
      <c r="A21" s="4" t="s">
        <v>2</v>
      </c>
      <c r="B21" s="4" t="s">
        <v>8</v>
      </c>
      <c r="C21" s="4" t="s">
        <v>3</v>
      </c>
      <c r="D21" s="4" t="str">
        <f>'Récapitulatif HOMMES'!$D$12</f>
        <v>CATÉGORIE D'AGE</v>
      </c>
      <c r="E21" s="4" t="str">
        <f>'Récapitulatif HOMMES'!$E$12</f>
        <v>CATEGORIE DE LICENCE</v>
      </c>
      <c r="F21" s="4" t="s">
        <v>0</v>
      </c>
      <c r="G21" s="4" t="s">
        <v>18</v>
      </c>
      <c r="H21" s="4" t="s">
        <v>1</v>
      </c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</row>
    <row r="22" spans="1:21" ht="20.25" customHeight="1" x14ac:dyDescent="0.3">
      <c r="A22" s="7"/>
      <c r="B22" s="8">
        <f>IF(ISNA((VLOOKUP(A22,'Récapitulatif HOMMES'!A$13:H$43,2,FALSE))),0,(VLOOKUP(A22,'Récapitulatif HOMMES'!A$13:H$43,2,FALSE)))</f>
        <v>0</v>
      </c>
      <c r="C22" s="8">
        <f>IF(ISNA((VLOOKUP(B22,'Récapitulatif HOMMES'!B$13:I$43,2,FALSE))),0,(VLOOKUP(B22,'Récapitulatif HOMMES'!B$13:I$43,2,FALSE)))</f>
        <v>0</v>
      </c>
      <c r="D22" s="8">
        <f>IF(ISNA((VLOOKUP(A22,'Récapitulatif HOMMES'!A$13:K$43,4,FALSE))),0,(VLOOKUP(A22,'Récapitulatif HOMMES'!A$13:K$43,4,FALSE)))</f>
        <v>0</v>
      </c>
      <c r="E22" s="8">
        <f>IF(ISNA((VLOOKUP(A22,'Récapitulatif HOMMES'!A$13:K$43,5,FALSE))),0,(VLOOKUP(A22,'Récapitulatif HOMMES'!A$13:K$43,5,FALSE)))</f>
        <v>0</v>
      </c>
      <c r="F22" s="8">
        <f>IF(ISNA((VLOOKUP(A22,'Récapitulatif HOMMES'!A$13:I$43,6,FALSE))),0,(VLOOKUP(A22,'Récapitulatif HOMMES'!A$13:I$43,6,FALSE)))</f>
        <v>0</v>
      </c>
      <c r="G22" s="8">
        <f>IF(ISNA((VLOOKUP(A22,'Récapitulatif HOMMES'!A$13:I$42,7,FALSE))),0,(VLOOKUP(A22,'Récapitulatif HOMMES'!A$13:L$42,7,FALSE)))</f>
        <v>0</v>
      </c>
      <c r="H22" s="8">
        <f>IF(ISNA((VLOOKUP(G22,'Récapitulatif HOMMES'!G$13:M$43,2,FALSE))),0,(VLOOKUP(G22,'Récapitulatif HOMMES'!G$13:M$43,2,FALSE)))</f>
        <v>0</v>
      </c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</row>
    <row r="23" spans="1:21" ht="20.25" customHeight="1" x14ac:dyDescent="0.3">
      <c r="A23" s="7"/>
      <c r="B23" s="8">
        <f>IF(ISNA((VLOOKUP(A23,'Récapitulatif HOMMES'!A$13:H$43,2,FALSE))),0,(VLOOKUP(A23,'Récapitulatif HOMMES'!A$13:H$43,2,FALSE)))</f>
        <v>0</v>
      </c>
      <c r="C23" s="8">
        <f>IF(ISNA((VLOOKUP(B23,'Récapitulatif HOMMES'!B$13:I$43,2,FALSE))),0,(VLOOKUP(B23,'Récapitulatif HOMMES'!B$13:I$43,2,FALSE)))</f>
        <v>0</v>
      </c>
      <c r="D23" s="8">
        <f>IF(ISNA((VLOOKUP(A23,'Récapitulatif HOMMES'!A$13:K$43,4,FALSE))),0,(VLOOKUP(A23,'Récapitulatif HOMMES'!A$13:K$43,4,FALSE)))</f>
        <v>0</v>
      </c>
      <c r="E23" s="8">
        <f>IF(ISNA((VLOOKUP(A23,'Récapitulatif HOMMES'!A$13:K$43,5,FALSE))),0,(VLOOKUP(A23,'Récapitulatif HOMMES'!A$13:K$43,5,FALSE)))</f>
        <v>0</v>
      </c>
      <c r="F23" s="8">
        <f>IF(ISNA((VLOOKUP(A23,'Récapitulatif HOMMES'!A$13:I$43,6,FALSE))),0,(VLOOKUP(A23,'Récapitulatif HOMMES'!A$13:I$43,6,FALSE)))</f>
        <v>0</v>
      </c>
      <c r="G23" s="8">
        <f>IF(ISNA((VLOOKUP(A23,'Récapitulatif HOMMES'!A$13:I$42,7,FALSE))),0,(VLOOKUP(A23,'Récapitulatif HOMMES'!A$13:L$42,7,FALSE)))</f>
        <v>0</v>
      </c>
      <c r="H23" s="8">
        <f>IF(ISNA((VLOOKUP(G23,'Récapitulatif HOMMES'!G$13:M$43,2,FALSE))),0,(VLOOKUP(G23,'Récapitulatif HOMMES'!G$13:M$43,2,FALSE)))</f>
        <v>0</v>
      </c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</row>
    <row r="24" spans="1:21" ht="20.25" customHeight="1" x14ac:dyDescent="0.3">
      <c r="A24" s="7"/>
      <c r="B24" s="8">
        <f>IF(ISNA((VLOOKUP(A24,'Récapitulatif HOMMES'!A$13:H$43,2,FALSE))),0,(VLOOKUP(A24,'Récapitulatif HOMMES'!A$13:H$43,2,FALSE)))</f>
        <v>0</v>
      </c>
      <c r="C24" s="8">
        <f>IF(ISNA((VLOOKUP(B24,'Récapitulatif HOMMES'!B$13:I$43,2,FALSE))),0,(VLOOKUP(B24,'Récapitulatif HOMMES'!B$13:I$43,2,FALSE)))</f>
        <v>0</v>
      </c>
      <c r="D24" s="8">
        <f>IF(ISNA((VLOOKUP(A24,'Récapitulatif HOMMES'!A$13:K$43,4,FALSE))),0,(VLOOKUP(A24,'Récapitulatif HOMMES'!A$13:K$43,4,FALSE)))</f>
        <v>0</v>
      </c>
      <c r="E24" s="8">
        <f>IF(ISNA((VLOOKUP(A24,'Récapitulatif HOMMES'!A$13:K$43,5,FALSE))),0,(VLOOKUP(A24,'Récapitulatif HOMMES'!A$13:K$43,5,FALSE)))</f>
        <v>0</v>
      </c>
      <c r="F24" s="8">
        <f>IF(ISNA((VLOOKUP(A24,'Récapitulatif HOMMES'!A$13:I$43,6,FALSE))),0,(VLOOKUP(A24,'Récapitulatif HOMMES'!A$13:I$43,6,FALSE)))</f>
        <v>0</v>
      </c>
      <c r="G24" s="8">
        <f>IF(ISNA((VLOOKUP(A24,'Récapitulatif HOMMES'!A$13:I$42,7,FALSE))),0,(VLOOKUP(A24,'Récapitulatif HOMMES'!A$13:L$42,7,FALSE)))</f>
        <v>0</v>
      </c>
      <c r="H24" s="8">
        <f>IF(ISNA((VLOOKUP(G24,'Récapitulatif HOMMES'!G$13:M$43,2,FALSE))),0,(VLOOKUP(G24,'Récapitulatif HOMMES'!G$13:M$43,2,FALSE)))</f>
        <v>0</v>
      </c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</row>
    <row r="25" spans="1:21" ht="20.25" customHeight="1" x14ac:dyDescent="0.3">
      <c r="A25" s="7"/>
      <c r="B25" s="8">
        <f>IF(ISNA((VLOOKUP(A25,'Récapitulatif HOMMES'!A$13:H$43,2,FALSE))),0,(VLOOKUP(A25,'Récapitulatif HOMMES'!A$13:H$43,2,FALSE)))</f>
        <v>0</v>
      </c>
      <c r="C25" s="8">
        <f>IF(ISNA((VLOOKUP(B25,'Récapitulatif HOMMES'!B$13:I$43,2,FALSE))),0,(VLOOKUP(B25,'Récapitulatif HOMMES'!B$13:I$43,2,FALSE)))</f>
        <v>0</v>
      </c>
      <c r="D25" s="8">
        <f>IF(ISNA((VLOOKUP(A25,'Récapitulatif HOMMES'!A$13:K$43,4,FALSE))),0,(VLOOKUP(A25,'Récapitulatif HOMMES'!A$13:K$43,4,FALSE)))</f>
        <v>0</v>
      </c>
      <c r="E25" s="8">
        <f>IF(ISNA((VLOOKUP(A25,'Récapitulatif HOMMES'!A$13:K$43,5,FALSE))),0,(VLOOKUP(A25,'Récapitulatif HOMMES'!A$13:K$43,5,FALSE)))</f>
        <v>0</v>
      </c>
      <c r="F25" s="8">
        <f>IF(ISNA((VLOOKUP(A25,'Récapitulatif HOMMES'!A$13:I$43,6,FALSE))),0,(VLOOKUP(A25,'Récapitulatif HOMMES'!A$13:I$43,6,FALSE)))</f>
        <v>0</v>
      </c>
      <c r="G25" s="8">
        <f>IF(ISNA((VLOOKUP(A25,'Récapitulatif HOMMES'!A$13:I$42,7,FALSE))),0,(VLOOKUP(A25,'Récapitulatif HOMMES'!A$13:L$42,7,FALSE)))</f>
        <v>0</v>
      </c>
      <c r="H25" s="8">
        <f>IF(ISNA((VLOOKUP(G25,'Récapitulatif HOMMES'!G$13:M$43,2,FALSE))),0,(VLOOKUP(G25,'Récapitulatif HOMMES'!G$13:M$43,2,FALSE)))</f>
        <v>0</v>
      </c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</row>
    <row r="26" spans="1:21" ht="20.25" customHeight="1" x14ac:dyDescent="0.3">
      <c r="A26" s="7"/>
      <c r="B26" s="8">
        <f>IF(ISNA((VLOOKUP(A26,'Récapitulatif HOMMES'!A$13:H$43,2,FALSE))),0,(VLOOKUP(A26,'Récapitulatif HOMMES'!A$13:H$43,2,FALSE)))</f>
        <v>0</v>
      </c>
      <c r="C26" s="8">
        <f>IF(ISNA((VLOOKUP(B26,'Récapitulatif HOMMES'!B$13:I$43,2,FALSE))),0,(VLOOKUP(B26,'Récapitulatif HOMMES'!B$13:I$43,2,FALSE)))</f>
        <v>0</v>
      </c>
      <c r="D26" s="8">
        <f>IF(ISNA((VLOOKUP(A26,'Récapitulatif HOMMES'!A$13:K$43,4,FALSE))),0,(VLOOKUP(A26,'Récapitulatif HOMMES'!A$13:K$43,4,FALSE)))</f>
        <v>0</v>
      </c>
      <c r="E26" s="8">
        <f>IF(ISNA((VLOOKUP(A26,'Récapitulatif HOMMES'!A$13:K$43,5,FALSE))),0,(VLOOKUP(A26,'Récapitulatif HOMMES'!A$13:K$43,5,FALSE)))</f>
        <v>0</v>
      </c>
      <c r="F26" s="8">
        <f>IF(ISNA((VLOOKUP(A26,'Récapitulatif HOMMES'!A$13:I$43,6,FALSE))),0,(VLOOKUP(A26,'Récapitulatif HOMMES'!A$13:I$43,6,FALSE)))</f>
        <v>0</v>
      </c>
      <c r="G26" s="8">
        <f>IF(ISNA((VLOOKUP(A26,'Récapitulatif HOMMES'!A$13:I$42,7,FALSE))),0,(VLOOKUP(A26,'Récapitulatif HOMMES'!A$13:L$42,7,FALSE)))</f>
        <v>0</v>
      </c>
      <c r="H26" s="8">
        <f>IF(ISNA((VLOOKUP(G26,'Récapitulatif HOMMES'!G$13:M$43,2,FALSE))),0,(VLOOKUP(G26,'Récapitulatif HOMMES'!G$13:M$43,2,FALSE)))</f>
        <v>0</v>
      </c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</row>
    <row r="27" spans="1:21" ht="22.5" customHeight="1" x14ac:dyDescent="0.3"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</row>
    <row r="28" spans="1:21" ht="20.25" customHeight="1" x14ac:dyDescent="0.3">
      <c r="A28" s="82" t="s">
        <v>23</v>
      </c>
      <c r="B28" s="83"/>
      <c r="C28" s="84" t="s">
        <v>26</v>
      </c>
      <c r="D28" s="85"/>
      <c r="E28" s="85"/>
      <c r="F28" s="85"/>
      <c r="G28" s="85"/>
      <c r="H28" s="86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</row>
    <row r="29" spans="1:21" ht="20.25" customHeight="1" x14ac:dyDescent="0.3">
      <c r="A29" s="82" t="s">
        <v>13</v>
      </c>
      <c r="B29" s="83"/>
      <c r="C29" s="84">
        <f>COUNTA(A32:A36)</f>
        <v>0</v>
      </c>
      <c r="D29" s="85"/>
      <c r="E29" s="85"/>
      <c r="F29" s="85"/>
      <c r="G29" s="85"/>
      <c r="H29" s="86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</row>
    <row r="30" spans="1:21" ht="22.5" customHeight="1" x14ac:dyDescent="0.3"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</row>
    <row r="31" spans="1:21" ht="32.25" customHeight="1" x14ac:dyDescent="0.3">
      <c r="A31" s="4" t="s">
        <v>2</v>
      </c>
      <c r="B31" s="4" t="s">
        <v>8</v>
      </c>
      <c r="C31" s="4" t="s">
        <v>3</v>
      </c>
      <c r="D31" s="4" t="str">
        <f>'Récapitulatif HOMMES'!$D$12</f>
        <v>CATÉGORIE D'AGE</v>
      </c>
      <c r="E31" s="4" t="str">
        <f>'Récapitulatif HOMMES'!$E$12</f>
        <v>CATEGORIE DE LICENCE</v>
      </c>
      <c r="F31" s="4" t="s">
        <v>0</v>
      </c>
      <c r="G31" s="4" t="s">
        <v>18</v>
      </c>
      <c r="H31" s="4" t="s">
        <v>1</v>
      </c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</row>
    <row r="32" spans="1:21" ht="20.25" customHeight="1" x14ac:dyDescent="0.3">
      <c r="A32" s="7"/>
      <c r="B32" s="8">
        <f>IF(ISNA((VLOOKUP(A32,'Récapitulatif HOMMES'!A$13:H$43,2,FALSE))),0,(VLOOKUP(A32,'Récapitulatif HOMMES'!A$13:H$43,2,FALSE)))</f>
        <v>0</v>
      </c>
      <c r="C32" s="8">
        <f>IF(ISNA((VLOOKUP(B32,'Récapitulatif HOMMES'!B$13:I$43,2,FALSE))),0,(VLOOKUP(B32,'Récapitulatif HOMMES'!B$13:I$43,2,FALSE)))</f>
        <v>0</v>
      </c>
      <c r="D32" s="8">
        <f>IF(ISNA((VLOOKUP(A32,'Récapitulatif HOMMES'!A$13:K$43,4,FALSE))),0,(VLOOKUP(A32,'Récapitulatif HOMMES'!A$13:K$43,4,FALSE)))</f>
        <v>0</v>
      </c>
      <c r="E32" s="8">
        <f>IF(ISNA((VLOOKUP(A32,'Récapitulatif HOMMES'!A$13:K$43,5,FALSE))),0,(VLOOKUP(A32,'Récapitulatif HOMMES'!A$13:K$43,5,FALSE)))</f>
        <v>0</v>
      </c>
      <c r="F32" s="8">
        <f>IF(ISNA((VLOOKUP(A32,'Récapitulatif HOMMES'!A$13:I$43,6,FALSE))),0,(VLOOKUP(A32,'Récapitulatif HOMMES'!A$13:I$43,6,FALSE)))</f>
        <v>0</v>
      </c>
      <c r="G32" s="8">
        <f>IF(ISNA((VLOOKUP(A32,'Récapitulatif HOMMES'!A$13:I$42,7,FALSE))),0,(VLOOKUP(A32,'Récapitulatif HOMMES'!A$13:L$42,7,FALSE)))</f>
        <v>0</v>
      </c>
      <c r="H32" s="8">
        <f>IF(ISNA((VLOOKUP(G32,'Récapitulatif HOMMES'!G$13:M$43,2,FALSE))),0,(VLOOKUP(G32,'Récapitulatif HOMMES'!G$13:M$43,2,FALSE)))</f>
        <v>0</v>
      </c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</row>
    <row r="33" spans="1:21" ht="20.25" customHeight="1" x14ac:dyDescent="0.3">
      <c r="A33" s="7"/>
      <c r="B33" s="8">
        <f>IF(ISNA((VLOOKUP(A33,'Récapitulatif HOMMES'!A$13:H$43,2,FALSE))),0,(VLOOKUP(A33,'Récapitulatif HOMMES'!A$13:H$43,2,FALSE)))</f>
        <v>0</v>
      </c>
      <c r="C33" s="8">
        <f>IF(ISNA((VLOOKUP(B33,'Récapitulatif HOMMES'!B$13:I$43,2,FALSE))),0,(VLOOKUP(B33,'Récapitulatif HOMMES'!B$13:I$43,2,FALSE)))</f>
        <v>0</v>
      </c>
      <c r="D33" s="8">
        <f>IF(ISNA((VLOOKUP(A33,'Récapitulatif HOMMES'!A$13:K$43,4,FALSE))),0,(VLOOKUP(A33,'Récapitulatif HOMMES'!A$13:K$43,4,FALSE)))</f>
        <v>0</v>
      </c>
      <c r="E33" s="8">
        <f>IF(ISNA((VLOOKUP(A33,'Récapitulatif HOMMES'!A$13:K$43,5,FALSE))),0,(VLOOKUP(A33,'Récapitulatif HOMMES'!A$13:K$43,5,FALSE)))</f>
        <v>0</v>
      </c>
      <c r="F33" s="8">
        <f>IF(ISNA((VLOOKUP(A33,'Récapitulatif HOMMES'!A$13:I$43,6,FALSE))),0,(VLOOKUP(A33,'Récapitulatif HOMMES'!A$13:I$43,6,FALSE)))</f>
        <v>0</v>
      </c>
      <c r="G33" s="8">
        <f>IF(ISNA((VLOOKUP(A33,'Récapitulatif HOMMES'!A$13:I$42,7,FALSE))),0,(VLOOKUP(A33,'Récapitulatif HOMMES'!A$13:L$42,7,FALSE)))</f>
        <v>0</v>
      </c>
      <c r="H33" s="8">
        <f>IF(ISNA((VLOOKUP(G33,'Récapitulatif HOMMES'!G$13:M$43,2,FALSE))),0,(VLOOKUP(G33,'Récapitulatif HOMMES'!G$13:M$43,2,FALSE)))</f>
        <v>0</v>
      </c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</row>
    <row r="34" spans="1:21" ht="20.25" customHeight="1" x14ac:dyDescent="0.3">
      <c r="A34" s="7"/>
      <c r="B34" s="8">
        <f>IF(ISNA((VLOOKUP(A34,'Récapitulatif HOMMES'!A$13:H$43,2,FALSE))),0,(VLOOKUP(A34,'Récapitulatif HOMMES'!A$13:H$43,2,FALSE)))</f>
        <v>0</v>
      </c>
      <c r="C34" s="8">
        <f>IF(ISNA((VLOOKUP(B34,'Récapitulatif HOMMES'!B$13:I$43,2,FALSE))),0,(VLOOKUP(B34,'Récapitulatif HOMMES'!B$13:I$43,2,FALSE)))</f>
        <v>0</v>
      </c>
      <c r="D34" s="8">
        <f>IF(ISNA((VLOOKUP(A34,'Récapitulatif HOMMES'!A$13:K$43,4,FALSE))),0,(VLOOKUP(A34,'Récapitulatif HOMMES'!A$13:K$43,4,FALSE)))</f>
        <v>0</v>
      </c>
      <c r="E34" s="8">
        <f>IF(ISNA((VLOOKUP(A34,'Récapitulatif HOMMES'!A$13:K$43,5,FALSE))),0,(VLOOKUP(A34,'Récapitulatif HOMMES'!A$13:K$43,5,FALSE)))</f>
        <v>0</v>
      </c>
      <c r="F34" s="8">
        <f>IF(ISNA((VLOOKUP(A34,'Récapitulatif HOMMES'!A$13:I$43,6,FALSE))),0,(VLOOKUP(A34,'Récapitulatif HOMMES'!A$13:I$43,6,FALSE)))</f>
        <v>0</v>
      </c>
      <c r="G34" s="8">
        <f>IF(ISNA((VLOOKUP(A34,'Récapitulatif HOMMES'!A$13:I$42,7,FALSE))),0,(VLOOKUP(A34,'Récapitulatif HOMMES'!A$13:L$42,7,FALSE)))</f>
        <v>0</v>
      </c>
      <c r="H34" s="8">
        <f>IF(ISNA((VLOOKUP(G34,'Récapitulatif HOMMES'!G$13:M$43,2,FALSE))),0,(VLOOKUP(G34,'Récapitulatif HOMMES'!G$13:M$43,2,FALSE)))</f>
        <v>0</v>
      </c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</row>
    <row r="35" spans="1:21" ht="20.25" customHeight="1" x14ac:dyDescent="0.3">
      <c r="A35" s="7"/>
      <c r="B35" s="8">
        <f>IF(ISNA((VLOOKUP(A35,'Récapitulatif HOMMES'!A$13:H$43,2,FALSE))),0,(VLOOKUP(A35,'Récapitulatif HOMMES'!A$13:H$43,2,FALSE)))</f>
        <v>0</v>
      </c>
      <c r="C35" s="8">
        <f>IF(ISNA((VLOOKUP(B35,'Récapitulatif HOMMES'!B$13:I$43,2,FALSE))),0,(VLOOKUP(B35,'Récapitulatif HOMMES'!B$13:I$43,2,FALSE)))</f>
        <v>0</v>
      </c>
      <c r="D35" s="8">
        <f>IF(ISNA((VLOOKUP(A35,'Récapitulatif HOMMES'!A$13:K$43,4,FALSE))),0,(VLOOKUP(A35,'Récapitulatif HOMMES'!A$13:K$43,4,FALSE)))</f>
        <v>0</v>
      </c>
      <c r="E35" s="8">
        <f>IF(ISNA((VLOOKUP(A35,'Récapitulatif HOMMES'!A$13:K$43,5,FALSE))),0,(VLOOKUP(A35,'Récapitulatif HOMMES'!A$13:K$43,5,FALSE)))</f>
        <v>0</v>
      </c>
      <c r="F35" s="8">
        <f>IF(ISNA((VLOOKUP(A35,'Récapitulatif HOMMES'!A$13:I$43,6,FALSE))),0,(VLOOKUP(A35,'Récapitulatif HOMMES'!A$13:I$43,6,FALSE)))</f>
        <v>0</v>
      </c>
      <c r="G35" s="8">
        <f>IF(ISNA((VLOOKUP(A35,'Récapitulatif HOMMES'!A$13:I$42,7,FALSE))),0,(VLOOKUP(A35,'Récapitulatif HOMMES'!A$13:L$42,7,FALSE)))</f>
        <v>0</v>
      </c>
      <c r="H35" s="8">
        <f>IF(ISNA((VLOOKUP(G35,'Récapitulatif HOMMES'!G$13:M$43,2,FALSE))),0,(VLOOKUP(G35,'Récapitulatif HOMMES'!G$13:M$43,2,FALSE)))</f>
        <v>0</v>
      </c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</row>
    <row r="36" spans="1:21" ht="20.25" customHeight="1" x14ac:dyDescent="0.3">
      <c r="A36" s="7"/>
      <c r="B36" s="8">
        <f>IF(ISNA((VLOOKUP(A36,'Récapitulatif HOMMES'!A$13:H$43,2,FALSE))),0,(VLOOKUP(A36,'Récapitulatif HOMMES'!A$13:H$43,2,FALSE)))</f>
        <v>0</v>
      </c>
      <c r="C36" s="8">
        <f>IF(ISNA((VLOOKUP(B36,'Récapitulatif HOMMES'!B$13:I$43,2,FALSE))),0,(VLOOKUP(B36,'Récapitulatif HOMMES'!B$13:I$43,2,FALSE)))</f>
        <v>0</v>
      </c>
      <c r="D36" s="8">
        <f>IF(ISNA((VLOOKUP(A36,'Récapitulatif HOMMES'!A$13:K$43,4,FALSE))),0,(VLOOKUP(A36,'Récapitulatif HOMMES'!A$13:K$43,4,FALSE)))</f>
        <v>0</v>
      </c>
      <c r="E36" s="8">
        <f>IF(ISNA((VLOOKUP(A36,'Récapitulatif HOMMES'!A$13:K$43,5,FALSE))),0,(VLOOKUP(A36,'Récapitulatif HOMMES'!A$13:K$43,5,FALSE)))</f>
        <v>0</v>
      </c>
      <c r="F36" s="8">
        <f>IF(ISNA((VLOOKUP(A36,'Récapitulatif HOMMES'!A$13:I$43,6,FALSE))),0,(VLOOKUP(A36,'Récapitulatif HOMMES'!A$13:I$43,6,FALSE)))</f>
        <v>0</v>
      </c>
      <c r="G36" s="8">
        <f>IF(ISNA((VLOOKUP(A36,'Récapitulatif HOMMES'!A$13:I$42,7,FALSE))),0,(VLOOKUP(A36,'Récapitulatif HOMMES'!A$13:L$42,7,FALSE)))</f>
        <v>0</v>
      </c>
      <c r="H36" s="8">
        <f>IF(ISNA((VLOOKUP(G36,'Récapitulatif HOMMES'!G$13:M$43,2,FALSE))),0,(VLOOKUP(G36,'Récapitulatif HOMMES'!G$13:M$43,2,FALSE)))</f>
        <v>0</v>
      </c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</row>
    <row r="37" spans="1:21" ht="22.5" customHeight="1" x14ac:dyDescent="0.3"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</row>
    <row r="38" spans="1:21" ht="20.25" customHeight="1" x14ac:dyDescent="0.3">
      <c r="A38" s="82" t="s">
        <v>23</v>
      </c>
      <c r="B38" s="83"/>
      <c r="C38" s="84" t="s">
        <v>27</v>
      </c>
      <c r="D38" s="85"/>
      <c r="E38" s="85"/>
      <c r="F38" s="85"/>
      <c r="G38" s="85"/>
      <c r="H38" s="86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</row>
    <row r="39" spans="1:21" ht="20.25" customHeight="1" x14ac:dyDescent="0.3">
      <c r="A39" s="82" t="s">
        <v>13</v>
      </c>
      <c r="B39" s="83"/>
      <c r="C39" s="84">
        <f>COUNTA(A42:A46)</f>
        <v>0</v>
      </c>
      <c r="D39" s="85"/>
      <c r="E39" s="85"/>
      <c r="F39" s="85"/>
      <c r="G39" s="85"/>
      <c r="H39" s="86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</row>
    <row r="40" spans="1:21" ht="22.5" customHeight="1" x14ac:dyDescent="0.3"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</row>
    <row r="41" spans="1:21" ht="32.25" customHeight="1" x14ac:dyDescent="0.3">
      <c r="A41" s="4" t="s">
        <v>2</v>
      </c>
      <c r="B41" s="4" t="s">
        <v>8</v>
      </c>
      <c r="C41" s="4" t="s">
        <v>3</v>
      </c>
      <c r="D41" s="4" t="str">
        <f>'Récapitulatif HOMMES'!$D$12</f>
        <v>CATÉGORIE D'AGE</v>
      </c>
      <c r="E41" s="4" t="str">
        <f>'Récapitulatif HOMMES'!$E$12</f>
        <v>CATEGORIE DE LICENCE</v>
      </c>
      <c r="F41" s="4" t="s">
        <v>0</v>
      </c>
      <c r="G41" s="4" t="s">
        <v>18</v>
      </c>
      <c r="H41" s="4" t="s">
        <v>1</v>
      </c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</row>
    <row r="42" spans="1:21" ht="20.25" customHeight="1" x14ac:dyDescent="0.3">
      <c r="A42" s="7"/>
      <c r="B42" s="8">
        <f>IF(ISNA((VLOOKUP(A42,'Récapitulatif HOMMES'!A$13:H$43,2,FALSE))),0,(VLOOKUP(A42,'Récapitulatif HOMMES'!A$13:H$43,2,FALSE)))</f>
        <v>0</v>
      </c>
      <c r="C42" s="8">
        <f>IF(ISNA((VLOOKUP(B42,'Récapitulatif HOMMES'!B$13:I$43,2,FALSE))),0,(VLOOKUP(B42,'Récapitulatif HOMMES'!B$13:I$43,2,FALSE)))</f>
        <v>0</v>
      </c>
      <c r="D42" s="8">
        <f>IF(ISNA((VLOOKUP(A42,'Récapitulatif HOMMES'!A$13:K$43,4,FALSE))),0,(VLOOKUP(A42,'Récapitulatif HOMMES'!A$13:K$43,4,FALSE)))</f>
        <v>0</v>
      </c>
      <c r="E42" s="8">
        <f>IF(ISNA((VLOOKUP(A42,'Récapitulatif HOMMES'!A$13:K$43,5,FALSE))),0,(VLOOKUP(A42,'Récapitulatif HOMMES'!A$13:K$43,5,FALSE)))</f>
        <v>0</v>
      </c>
      <c r="F42" s="8">
        <f>IF(ISNA((VLOOKUP(A42,'Récapitulatif HOMMES'!A$13:I$43,6,FALSE))),0,(VLOOKUP(A42,'Récapitulatif HOMMES'!A$13:I$43,6,FALSE)))</f>
        <v>0</v>
      </c>
      <c r="G42" s="8">
        <f>IF(ISNA((VLOOKUP(A42,'Récapitulatif HOMMES'!A$13:I$42,7,FALSE))),0,(VLOOKUP(A42,'Récapitulatif HOMMES'!A$13:L$42,7,FALSE)))</f>
        <v>0</v>
      </c>
      <c r="H42" s="8">
        <f>IF(ISNA((VLOOKUP(G42,'Récapitulatif HOMMES'!G$13:M$43,2,FALSE))),0,(VLOOKUP(G42,'Récapitulatif HOMMES'!G$13:M$43,2,FALSE)))</f>
        <v>0</v>
      </c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</row>
    <row r="43" spans="1:21" ht="20.25" customHeight="1" x14ac:dyDescent="0.3">
      <c r="A43" s="7"/>
      <c r="B43" s="8">
        <f>IF(ISNA((VLOOKUP(A43,'Récapitulatif HOMMES'!A$13:H$43,2,FALSE))),0,(VLOOKUP(A43,'Récapitulatif HOMMES'!A$13:H$43,2,FALSE)))</f>
        <v>0</v>
      </c>
      <c r="C43" s="8">
        <f>IF(ISNA((VLOOKUP(B43,'Récapitulatif HOMMES'!B$13:I$43,2,FALSE))),0,(VLOOKUP(B43,'Récapitulatif HOMMES'!B$13:I$43,2,FALSE)))</f>
        <v>0</v>
      </c>
      <c r="D43" s="8">
        <f>IF(ISNA((VLOOKUP(A43,'Récapitulatif HOMMES'!A$13:K$43,4,FALSE))),0,(VLOOKUP(A43,'Récapitulatif HOMMES'!A$13:K$43,4,FALSE)))</f>
        <v>0</v>
      </c>
      <c r="E43" s="8">
        <f>IF(ISNA((VLOOKUP(A43,'Récapitulatif HOMMES'!A$13:K$43,5,FALSE))),0,(VLOOKUP(A43,'Récapitulatif HOMMES'!A$13:K$43,5,FALSE)))</f>
        <v>0</v>
      </c>
      <c r="F43" s="8">
        <f>IF(ISNA((VLOOKUP(A43,'Récapitulatif HOMMES'!A$13:I$43,6,FALSE))),0,(VLOOKUP(A43,'Récapitulatif HOMMES'!A$13:I$43,6,FALSE)))</f>
        <v>0</v>
      </c>
      <c r="G43" s="8">
        <f>IF(ISNA((VLOOKUP(A43,'Récapitulatif HOMMES'!A$13:I$42,7,FALSE))),0,(VLOOKUP(A43,'Récapitulatif HOMMES'!A$13:L$42,7,FALSE)))</f>
        <v>0</v>
      </c>
      <c r="H43" s="8">
        <f>IF(ISNA((VLOOKUP(G43,'Récapitulatif HOMMES'!G$13:M$43,2,FALSE))),0,(VLOOKUP(G43,'Récapitulatif HOMMES'!G$13:M$43,2,FALSE)))</f>
        <v>0</v>
      </c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</row>
    <row r="44" spans="1:21" ht="20.25" customHeight="1" x14ac:dyDescent="0.3">
      <c r="A44" s="7"/>
      <c r="B44" s="8">
        <f>IF(ISNA((VLOOKUP(A44,'Récapitulatif HOMMES'!A$13:H$43,2,FALSE))),0,(VLOOKUP(A44,'Récapitulatif HOMMES'!A$13:H$43,2,FALSE)))</f>
        <v>0</v>
      </c>
      <c r="C44" s="8">
        <f>IF(ISNA((VLOOKUP(B44,'Récapitulatif HOMMES'!B$13:I$43,2,FALSE))),0,(VLOOKUP(B44,'Récapitulatif HOMMES'!B$13:I$43,2,FALSE)))</f>
        <v>0</v>
      </c>
      <c r="D44" s="8">
        <f>IF(ISNA((VLOOKUP(A44,'Récapitulatif HOMMES'!A$13:K$43,4,FALSE))),0,(VLOOKUP(A44,'Récapitulatif HOMMES'!A$13:K$43,4,FALSE)))</f>
        <v>0</v>
      </c>
      <c r="E44" s="8">
        <f>IF(ISNA((VLOOKUP(A44,'Récapitulatif HOMMES'!A$13:K$43,5,FALSE))),0,(VLOOKUP(A44,'Récapitulatif HOMMES'!A$13:K$43,5,FALSE)))</f>
        <v>0</v>
      </c>
      <c r="F44" s="8">
        <f>IF(ISNA((VLOOKUP(A44,'Récapitulatif HOMMES'!A$13:I$43,6,FALSE))),0,(VLOOKUP(A44,'Récapitulatif HOMMES'!A$13:I$43,6,FALSE)))</f>
        <v>0</v>
      </c>
      <c r="G44" s="8">
        <f>IF(ISNA((VLOOKUP(A44,'Récapitulatif HOMMES'!A$13:I$42,7,FALSE))),0,(VLOOKUP(A44,'Récapitulatif HOMMES'!A$13:L$42,7,FALSE)))</f>
        <v>0</v>
      </c>
      <c r="H44" s="8">
        <f>IF(ISNA((VLOOKUP(G44,'Récapitulatif HOMMES'!G$13:M$43,2,FALSE))),0,(VLOOKUP(G44,'Récapitulatif HOMMES'!G$13:M$43,2,FALSE)))</f>
        <v>0</v>
      </c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</row>
    <row r="45" spans="1:21" ht="20.25" customHeight="1" x14ac:dyDescent="0.3">
      <c r="A45" s="7"/>
      <c r="B45" s="8">
        <f>IF(ISNA((VLOOKUP(A45,'Récapitulatif HOMMES'!A$13:H$43,2,FALSE))),0,(VLOOKUP(A45,'Récapitulatif HOMMES'!A$13:H$43,2,FALSE)))</f>
        <v>0</v>
      </c>
      <c r="C45" s="8">
        <f>IF(ISNA((VLOOKUP(B45,'Récapitulatif HOMMES'!B$13:I$43,2,FALSE))),0,(VLOOKUP(B45,'Récapitulatif HOMMES'!B$13:I$43,2,FALSE)))</f>
        <v>0</v>
      </c>
      <c r="D45" s="8">
        <f>IF(ISNA((VLOOKUP(A45,'Récapitulatif HOMMES'!A$13:K$43,4,FALSE))),0,(VLOOKUP(A45,'Récapitulatif HOMMES'!A$13:K$43,4,FALSE)))</f>
        <v>0</v>
      </c>
      <c r="E45" s="8">
        <f>IF(ISNA((VLOOKUP(A45,'Récapitulatif HOMMES'!A$13:K$43,5,FALSE))),0,(VLOOKUP(A45,'Récapitulatif HOMMES'!A$13:K$43,5,FALSE)))</f>
        <v>0</v>
      </c>
      <c r="F45" s="8">
        <f>IF(ISNA((VLOOKUP(A45,'Récapitulatif HOMMES'!A$13:I$43,6,FALSE))),0,(VLOOKUP(A45,'Récapitulatif HOMMES'!A$13:I$43,6,FALSE)))</f>
        <v>0</v>
      </c>
      <c r="G45" s="8">
        <f>IF(ISNA((VLOOKUP(A45,'Récapitulatif HOMMES'!A$13:I$42,7,FALSE))),0,(VLOOKUP(A45,'Récapitulatif HOMMES'!A$13:L$42,7,FALSE)))</f>
        <v>0</v>
      </c>
      <c r="H45" s="8">
        <f>IF(ISNA((VLOOKUP(G45,'Récapitulatif HOMMES'!G$13:M$43,2,FALSE))),0,(VLOOKUP(G45,'Récapitulatif HOMMES'!G$13:M$43,2,FALSE)))</f>
        <v>0</v>
      </c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</row>
    <row r="46" spans="1:21" ht="20.25" customHeight="1" x14ac:dyDescent="0.3">
      <c r="A46" s="7"/>
      <c r="B46" s="8">
        <f>IF(ISNA((VLOOKUP(A46,'Récapitulatif HOMMES'!A$13:H$43,2,FALSE))),0,(VLOOKUP(A46,'Récapitulatif HOMMES'!A$13:H$43,2,FALSE)))</f>
        <v>0</v>
      </c>
      <c r="C46" s="8">
        <f>IF(ISNA((VLOOKUP(B46,'Récapitulatif HOMMES'!B$13:I$43,2,FALSE))),0,(VLOOKUP(B46,'Récapitulatif HOMMES'!B$13:I$43,2,FALSE)))</f>
        <v>0</v>
      </c>
      <c r="D46" s="8">
        <f>IF(ISNA((VLOOKUP(A46,'Récapitulatif HOMMES'!A$13:K$43,4,FALSE))),0,(VLOOKUP(A46,'Récapitulatif HOMMES'!A$13:K$43,4,FALSE)))</f>
        <v>0</v>
      </c>
      <c r="E46" s="8">
        <f>IF(ISNA((VLOOKUP(A46,'Récapitulatif HOMMES'!A$13:K$43,5,FALSE))),0,(VLOOKUP(A46,'Récapitulatif HOMMES'!A$13:K$43,5,FALSE)))</f>
        <v>0</v>
      </c>
      <c r="F46" s="8">
        <f>IF(ISNA((VLOOKUP(A46,'Récapitulatif HOMMES'!A$13:I$43,6,FALSE))),0,(VLOOKUP(A46,'Récapitulatif HOMMES'!A$13:I$43,6,FALSE)))</f>
        <v>0</v>
      </c>
      <c r="G46" s="8">
        <f>IF(ISNA((VLOOKUP(A46,'Récapitulatif HOMMES'!A$13:I$42,7,FALSE))),0,(VLOOKUP(A46,'Récapitulatif HOMMES'!A$13:L$42,7,FALSE)))</f>
        <v>0</v>
      </c>
      <c r="H46" s="8">
        <f>IF(ISNA((VLOOKUP(G46,'Récapitulatif HOMMES'!G$13:M$43,2,FALSE))),0,(VLOOKUP(G46,'Récapitulatif HOMMES'!G$13:M$43,2,FALSE)))</f>
        <v>0</v>
      </c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</row>
    <row r="47" spans="1:21" ht="18" customHeight="1" x14ac:dyDescent="0.3"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</row>
    <row r="48" spans="1:21" ht="20.25" customHeight="1" x14ac:dyDescent="0.3">
      <c r="A48" s="82" t="s">
        <v>23</v>
      </c>
      <c r="B48" s="83"/>
      <c r="C48" s="87" t="s">
        <v>28</v>
      </c>
      <c r="D48" s="88"/>
      <c r="E48" s="88"/>
      <c r="F48" s="88"/>
      <c r="G48" s="88"/>
      <c r="H48" s="89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</row>
    <row r="49" spans="1:21" ht="20.25" customHeight="1" x14ac:dyDescent="0.3">
      <c r="A49" s="82" t="s">
        <v>13</v>
      </c>
      <c r="B49" s="83"/>
      <c r="C49" s="84">
        <f>COUNTA(A52:A56)</f>
        <v>0</v>
      </c>
      <c r="D49" s="85"/>
      <c r="E49" s="85"/>
      <c r="F49" s="85"/>
      <c r="G49" s="85"/>
      <c r="H49" s="86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</row>
    <row r="50" spans="1:21" ht="22.5" customHeight="1" x14ac:dyDescent="0.3"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</row>
    <row r="51" spans="1:21" ht="32.25" customHeight="1" x14ac:dyDescent="0.3">
      <c r="A51" s="4" t="s">
        <v>2</v>
      </c>
      <c r="B51" s="4" t="s">
        <v>8</v>
      </c>
      <c r="C51" s="4" t="s">
        <v>3</v>
      </c>
      <c r="D51" s="4" t="str">
        <f>'Récapitulatif HOMMES'!$D$12</f>
        <v>CATÉGORIE D'AGE</v>
      </c>
      <c r="E51" s="4" t="str">
        <f>'Récapitulatif HOMMES'!$E$12</f>
        <v>CATEGORIE DE LICENCE</v>
      </c>
      <c r="F51" s="4" t="s">
        <v>0</v>
      </c>
      <c r="G51" s="4" t="s">
        <v>18</v>
      </c>
      <c r="H51" s="4" t="s">
        <v>1</v>
      </c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</row>
    <row r="52" spans="1:21" ht="20.25" customHeight="1" x14ac:dyDescent="0.3">
      <c r="A52" s="7"/>
      <c r="B52" s="8">
        <f>IF(ISNA((VLOOKUP(A52,'Récapitulatif HOMMES'!A$13:H$43,2,FALSE))),0,(VLOOKUP(A52,'Récapitulatif HOMMES'!A$13:H$43,2,FALSE)))</f>
        <v>0</v>
      </c>
      <c r="C52" s="8">
        <f>IF(ISNA((VLOOKUP(B52,'Récapitulatif HOMMES'!B$13:I$43,2,FALSE))),0,(VLOOKUP(B52,'Récapitulatif HOMMES'!B$13:I$43,2,FALSE)))</f>
        <v>0</v>
      </c>
      <c r="D52" s="8">
        <f>IF(ISNA((VLOOKUP(A52,'Récapitulatif HOMMES'!A$13:K$43,4,FALSE))),0,(VLOOKUP(A52,'Récapitulatif HOMMES'!A$13:K$43,4,FALSE)))</f>
        <v>0</v>
      </c>
      <c r="E52" s="8">
        <f>IF(ISNA((VLOOKUP(A52,'Récapitulatif HOMMES'!A$13:K$43,5,FALSE))),0,(VLOOKUP(A52,'Récapitulatif HOMMES'!A$13:K$43,5,FALSE)))</f>
        <v>0</v>
      </c>
      <c r="F52" s="8">
        <f>IF(ISNA((VLOOKUP(A52,'Récapitulatif HOMMES'!A$13:I$43,6,FALSE))),0,(VLOOKUP(A52,'Récapitulatif HOMMES'!A$13:I$43,6,FALSE)))</f>
        <v>0</v>
      </c>
      <c r="G52" s="8">
        <f>IF(ISNA((VLOOKUP(A52,'Récapitulatif HOMMES'!A$13:I$42,7,FALSE))),0,(VLOOKUP(A52,'Récapitulatif HOMMES'!A$13:L$42,7,FALSE)))</f>
        <v>0</v>
      </c>
      <c r="H52" s="8">
        <f>IF(ISNA((VLOOKUP(G52,'Récapitulatif HOMMES'!G$13:M$43,2,FALSE))),0,(VLOOKUP(G52,'Récapitulatif HOMMES'!G$13:M$43,2,FALSE)))</f>
        <v>0</v>
      </c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32"/>
      <c r="U52" s="32"/>
    </row>
    <row r="53" spans="1:21" ht="20.25" customHeight="1" x14ac:dyDescent="0.3">
      <c r="A53" s="7"/>
      <c r="B53" s="8">
        <f>IF(ISNA((VLOOKUP(A53,'Récapitulatif HOMMES'!A$13:H$43,2,FALSE))),0,(VLOOKUP(A53,'Récapitulatif HOMMES'!A$13:H$43,2,FALSE)))</f>
        <v>0</v>
      </c>
      <c r="C53" s="8">
        <f>IF(ISNA((VLOOKUP(B53,'Récapitulatif HOMMES'!B$13:I$43,2,FALSE))),0,(VLOOKUP(B53,'Récapitulatif HOMMES'!B$13:I$43,2,FALSE)))</f>
        <v>0</v>
      </c>
      <c r="D53" s="8">
        <f>IF(ISNA((VLOOKUP(A53,'Récapitulatif HOMMES'!A$13:K$43,4,FALSE))),0,(VLOOKUP(A53,'Récapitulatif HOMMES'!A$13:K$43,4,FALSE)))</f>
        <v>0</v>
      </c>
      <c r="E53" s="8">
        <f>IF(ISNA((VLOOKUP(A53,'Récapitulatif HOMMES'!A$13:K$43,5,FALSE))),0,(VLOOKUP(A53,'Récapitulatif HOMMES'!A$13:K$43,5,FALSE)))</f>
        <v>0</v>
      </c>
      <c r="F53" s="8">
        <f>IF(ISNA((VLOOKUP(A53,'Récapitulatif HOMMES'!A$13:I$43,6,FALSE))),0,(VLOOKUP(A53,'Récapitulatif HOMMES'!A$13:I$43,6,FALSE)))</f>
        <v>0</v>
      </c>
      <c r="G53" s="8">
        <f>IF(ISNA((VLOOKUP(A53,'Récapitulatif HOMMES'!A$13:I$42,7,FALSE))),0,(VLOOKUP(A53,'Récapitulatif HOMMES'!A$13:L$42,7,FALSE)))</f>
        <v>0</v>
      </c>
      <c r="H53" s="8">
        <f>IF(ISNA((VLOOKUP(G53,'Récapitulatif HOMMES'!G$13:M$43,2,FALSE))),0,(VLOOKUP(G53,'Récapitulatif HOMMES'!G$13:M$43,2,FALSE)))</f>
        <v>0</v>
      </c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/>
    </row>
    <row r="54" spans="1:21" ht="20.25" customHeight="1" x14ac:dyDescent="0.3">
      <c r="A54" s="7"/>
      <c r="B54" s="8">
        <f>IF(ISNA((VLOOKUP(A54,'Récapitulatif HOMMES'!A$13:H$43,2,FALSE))),0,(VLOOKUP(A54,'Récapitulatif HOMMES'!A$13:H$43,2,FALSE)))</f>
        <v>0</v>
      </c>
      <c r="C54" s="8">
        <f>IF(ISNA((VLOOKUP(B54,'Récapitulatif HOMMES'!B$13:I$43,2,FALSE))),0,(VLOOKUP(B54,'Récapitulatif HOMMES'!B$13:I$43,2,FALSE)))</f>
        <v>0</v>
      </c>
      <c r="D54" s="8">
        <f>IF(ISNA((VLOOKUP(A54,'Récapitulatif HOMMES'!A$13:K$43,4,FALSE))),0,(VLOOKUP(A54,'Récapitulatif HOMMES'!A$13:K$43,4,FALSE)))</f>
        <v>0</v>
      </c>
      <c r="E54" s="8">
        <f>IF(ISNA((VLOOKUP(A54,'Récapitulatif HOMMES'!A$13:K$43,5,FALSE))),0,(VLOOKUP(A54,'Récapitulatif HOMMES'!A$13:K$43,5,FALSE)))</f>
        <v>0</v>
      </c>
      <c r="F54" s="8">
        <f>IF(ISNA((VLOOKUP(A54,'Récapitulatif HOMMES'!A$13:I$43,6,FALSE))),0,(VLOOKUP(A54,'Récapitulatif HOMMES'!A$13:I$43,6,FALSE)))</f>
        <v>0</v>
      </c>
      <c r="G54" s="8">
        <f>IF(ISNA((VLOOKUP(A54,'Récapitulatif HOMMES'!A$13:I$42,7,FALSE))),0,(VLOOKUP(A54,'Récapitulatif HOMMES'!A$13:L$42,7,FALSE)))</f>
        <v>0</v>
      </c>
      <c r="H54" s="8">
        <f>IF(ISNA((VLOOKUP(G54,'Récapitulatif HOMMES'!G$13:M$43,2,FALSE))),0,(VLOOKUP(G54,'Récapitulatif HOMMES'!G$13:M$43,2,FALSE)))</f>
        <v>0</v>
      </c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  <c r="U54" s="32"/>
    </row>
    <row r="55" spans="1:21" ht="20.25" customHeight="1" x14ac:dyDescent="0.3">
      <c r="A55" s="7"/>
      <c r="B55" s="8">
        <f>IF(ISNA((VLOOKUP(A55,'Récapitulatif HOMMES'!A$13:H$43,2,FALSE))),0,(VLOOKUP(A55,'Récapitulatif HOMMES'!A$13:H$43,2,FALSE)))</f>
        <v>0</v>
      </c>
      <c r="C55" s="8">
        <f>IF(ISNA((VLOOKUP(B55,'Récapitulatif HOMMES'!B$13:I$43,2,FALSE))),0,(VLOOKUP(B55,'Récapitulatif HOMMES'!B$13:I$43,2,FALSE)))</f>
        <v>0</v>
      </c>
      <c r="D55" s="8">
        <f>IF(ISNA((VLOOKUP(A55,'Récapitulatif HOMMES'!A$13:K$43,4,FALSE))),0,(VLOOKUP(A55,'Récapitulatif HOMMES'!A$13:K$43,4,FALSE)))</f>
        <v>0</v>
      </c>
      <c r="E55" s="8">
        <f>IF(ISNA((VLOOKUP(A55,'Récapitulatif HOMMES'!A$13:K$43,5,FALSE))),0,(VLOOKUP(A55,'Récapitulatif HOMMES'!A$13:K$43,5,FALSE)))</f>
        <v>0</v>
      </c>
      <c r="F55" s="8">
        <f>IF(ISNA((VLOOKUP(A55,'Récapitulatif HOMMES'!A$13:I$43,6,FALSE))),0,(VLOOKUP(A55,'Récapitulatif HOMMES'!A$13:I$43,6,FALSE)))</f>
        <v>0</v>
      </c>
      <c r="G55" s="8">
        <f>IF(ISNA((VLOOKUP(A55,'Récapitulatif HOMMES'!A$13:I$42,7,FALSE))),0,(VLOOKUP(A55,'Récapitulatif HOMMES'!A$13:L$42,7,FALSE)))</f>
        <v>0</v>
      </c>
      <c r="H55" s="8">
        <f>IF(ISNA((VLOOKUP(G55,'Récapitulatif HOMMES'!G$13:M$43,2,FALSE))),0,(VLOOKUP(G55,'Récapitulatif HOMMES'!G$13:M$43,2,FALSE)))</f>
        <v>0</v>
      </c>
      <c r="I55" s="32"/>
      <c r="J55" s="32"/>
      <c r="K55" s="32"/>
      <c r="L55" s="32"/>
      <c r="M55" s="32"/>
      <c r="N55" s="32"/>
      <c r="O55" s="32"/>
      <c r="P55" s="32"/>
      <c r="Q55" s="32"/>
      <c r="R55" s="32"/>
      <c r="S55" s="32"/>
      <c r="T55" s="32"/>
      <c r="U55" s="32"/>
    </row>
    <row r="56" spans="1:21" ht="20.25" customHeight="1" x14ac:dyDescent="0.3">
      <c r="A56" s="7"/>
      <c r="B56" s="8">
        <f>IF(ISNA((VLOOKUP(A56,'Récapitulatif HOMMES'!A$13:H$43,2,FALSE))),0,(VLOOKUP(A56,'Récapitulatif HOMMES'!A$13:H$43,2,FALSE)))</f>
        <v>0</v>
      </c>
      <c r="C56" s="8">
        <f>IF(ISNA((VLOOKUP(B56,'Récapitulatif HOMMES'!B$13:I$43,2,FALSE))),0,(VLOOKUP(B56,'Récapitulatif HOMMES'!B$13:I$43,2,FALSE)))</f>
        <v>0</v>
      </c>
      <c r="D56" s="8">
        <f>IF(ISNA((VLOOKUP(A56,'Récapitulatif HOMMES'!A$13:K$43,4,FALSE))),0,(VLOOKUP(A56,'Récapitulatif HOMMES'!A$13:K$43,4,FALSE)))</f>
        <v>0</v>
      </c>
      <c r="E56" s="8">
        <f>IF(ISNA((VLOOKUP(A56,'Récapitulatif HOMMES'!A$13:K$43,5,FALSE))),0,(VLOOKUP(A56,'Récapitulatif HOMMES'!A$13:K$43,5,FALSE)))</f>
        <v>0</v>
      </c>
      <c r="F56" s="8">
        <f>IF(ISNA((VLOOKUP(A56,'Récapitulatif HOMMES'!A$13:I$43,6,FALSE))),0,(VLOOKUP(A56,'Récapitulatif HOMMES'!A$13:I$43,6,FALSE)))</f>
        <v>0</v>
      </c>
      <c r="G56" s="8">
        <f>IF(ISNA((VLOOKUP(A56,'Récapitulatif HOMMES'!A$13:I$42,7,FALSE))),0,(VLOOKUP(A56,'Récapitulatif HOMMES'!A$13:L$42,7,FALSE)))</f>
        <v>0</v>
      </c>
      <c r="H56" s="8">
        <f>IF(ISNA((VLOOKUP(G56,'Récapitulatif HOMMES'!G$13:M$43,2,FALSE))),0,(VLOOKUP(G56,'Récapitulatif HOMMES'!G$13:M$43,2,FALSE)))</f>
        <v>0</v>
      </c>
      <c r="I56" s="32"/>
      <c r="J56" s="32"/>
      <c r="K56" s="32"/>
      <c r="L56" s="32"/>
      <c r="M56" s="32"/>
      <c r="N56" s="32"/>
      <c r="O56" s="32"/>
      <c r="P56" s="32"/>
      <c r="Q56" s="32"/>
      <c r="R56" s="32"/>
      <c r="S56" s="32"/>
      <c r="T56" s="32"/>
      <c r="U56" s="32"/>
    </row>
    <row r="57" spans="1:21" ht="18" customHeight="1" x14ac:dyDescent="0.3">
      <c r="I57" s="32"/>
      <c r="J57" s="32"/>
      <c r="K57" s="32"/>
      <c r="L57" s="32"/>
      <c r="M57" s="32"/>
      <c r="N57" s="32"/>
      <c r="O57" s="32"/>
      <c r="P57" s="32"/>
      <c r="Q57" s="32"/>
      <c r="R57" s="32"/>
      <c r="S57" s="32"/>
      <c r="T57" s="32"/>
      <c r="U57" s="32"/>
    </row>
    <row r="58" spans="1:21" ht="20.25" customHeight="1" x14ac:dyDescent="0.3">
      <c r="A58" s="82" t="s">
        <v>23</v>
      </c>
      <c r="B58" s="83"/>
      <c r="C58" s="84" t="s">
        <v>29</v>
      </c>
      <c r="D58" s="85"/>
      <c r="E58" s="85"/>
      <c r="F58" s="85"/>
      <c r="G58" s="85"/>
      <c r="H58" s="86"/>
      <c r="I58" s="32"/>
      <c r="J58" s="32"/>
      <c r="K58" s="32"/>
      <c r="L58" s="32"/>
      <c r="M58" s="32"/>
      <c r="N58" s="32"/>
      <c r="O58" s="32"/>
      <c r="P58" s="32"/>
      <c r="Q58" s="32"/>
      <c r="R58" s="32"/>
      <c r="S58" s="32"/>
      <c r="T58" s="32"/>
      <c r="U58" s="32"/>
    </row>
    <row r="59" spans="1:21" ht="20.25" customHeight="1" x14ac:dyDescent="0.3">
      <c r="A59" s="82" t="s">
        <v>13</v>
      </c>
      <c r="B59" s="83"/>
      <c r="C59" s="84">
        <f>COUNTA(A62:A66)</f>
        <v>0</v>
      </c>
      <c r="D59" s="85"/>
      <c r="E59" s="85"/>
      <c r="F59" s="85"/>
      <c r="G59" s="85"/>
      <c r="H59" s="86"/>
      <c r="I59" s="32"/>
      <c r="J59" s="32"/>
      <c r="K59" s="32"/>
      <c r="L59" s="32"/>
      <c r="M59" s="32"/>
      <c r="N59" s="32"/>
      <c r="O59" s="32"/>
      <c r="P59" s="32"/>
      <c r="Q59" s="32"/>
      <c r="R59" s="32"/>
      <c r="S59" s="32"/>
      <c r="T59" s="32"/>
      <c r="U59" s="32"/>
    </row>
    <row r="60" spans="1:21" ht="22.5" customHeight="1" x14ac:dyDescent="0.3"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</row>
    <row r="61" spans="1:21" ht="32.25" customHeight="1" x14ac:dyDescent="0.3">
      <c r="A61" s="4" t="s">
        <v>2</v>
      </c>
      <c r="B61" s="4" t="s">
        <v>8</v>
      </c>
      <c r="C61" s="4" t="s">
        <v>3</v>
      </c>
      <c r="D61" s="4" t="str">
        <f>'Récapitulatif HOMMES'!$D$12</f>
        <v>CATÉGORIE D'AGE</v>
      </c>
      <c r="E61" s="4" t="str">
        <f>'Récapitulatif HOMMES'!$E$12</f>
        <v>CATEGORIE DE LICENCE</v>
      </c>
      <c r="F61" s="4" t="s">
        <v>0</v>
      </c>
      <c r="G61" s="4" t="s">
        <v>18</v>
      </c>
      <c r="H61" s="4" t="s">
        <v>1</v>
      </c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32"/>
    </row>
    <row r="62" spans="1:21" ht="20.25" customHeight="1" x14ac:dyDescent="0.3">
      <c r="A62" s="7"/>
      <c r="B62" s="8">
        <f>IF(ISNA((VLOOKUP(A62,'Récapitulatif HOMMES'!A$13:H$43,2,FALSE))),0,(VLOOKUP(A62,'Récapitulatif HOMMES'!A$13:H$43,2,FALSE)))</f>
        <v>0</v>
      </c>
      <c r="C62" s="8">
        <f>IF(ISNA((VLOOKUP(B62,'Récapitulatif HOMMES'!B$13:I$43,2,FALSE))),0,(VLOOKUP(B62,'Récapitulatif HOMMES'!B$13:I$43,2,FALSE)))</f>
        <v>0</v>
      </c>
      <c r="D62" s="8">
        <f>IF(ISNA((VLOOKUP(A62,'Récapitulatif HOMMES'!A$13:K$43,4,FALSE))),0,(VLOOKUP(A62,'Récapitulatif HOMMES'!A$13:K$43,4,FALSE)))</f>
        <v>0</v>
      </c>
      <c r="E62" s="8">
        <f>IF(ISNA((VLOOKUP(A62,'Récapitulatif HOMMES'!A$13:K$43,5,FALSE))),0,(VLOOKUP(A62,'Récapitulatif HOMMES'!A$13:K$43,5,FALSE)))</f>
        <v>0</v>
      </c>
      <c r="F62" s="8">
        <f>IF(ISNA((VLOOKUP(A62,'Récapitulatif HOMMES'!A$13:I$43,6,FALSE))),0,(VLOOKUP(A62,'Récapitulatif HOMMES'!A$13:I$43,6,FALSE)))</f>
        <v>0</v>
      </c>
      <c r="G62" s="8">
        <f>IF(ISNA((VLOOKUP(A62,'Récapitulatif HOMMES'!A$13:I$42,7,FALSE))),0,(VLOOKUP(A62,'Récapitulatif HOMMES'!A$13:L$42,7,FALSE)))</f>
        <v>0</v>
      </c>
      <c r="H62" s="8">
        <f>IF(ISNA((VLOOKUP(G62,'Récapitulatif HOMMES'!G$13:M$43,2,FALSE))),0,(VLOOKUP(G62,'Récapitulatif HOMMES'!G$13:M$43,2,FALSE)))</f>
        <v>0</v>
      </c>
      <c r="I62" s="32"/>
      <c r="J62" s="32"/>
      <c r="K62" s="32"/>
      <c r="L62" s="32"/>
      <c r="M62" s="32"/>
      <c r="N62" s="32"/>
      <c r="O62" s="32"/>
      <c r="P62" s="32"/>
      <c r="Q62" s="32"/>
      <c r="R62" s="32"/>
      <c r="S62" s="32"/>
      <c r="T62" s="32"/>
      <c r="U62" s="32"/>
    </row>
    <row r="63" spans="1:21" ht="20.25" customHeight="1" x14ac:dyDescent="0.3">
      <c r="A63" s="7"/>
      <c r="B63" s="8">
        <f>IF(ISNA((VLOOKUP(A63,'Récapitulatif HOMMES'!A$13:H$43,2,FALSE))),0,(VLOOKUP(A63,'Récapitulatif HOMMES'!A$13:H$43,2,FALSE)))</f>
        <v>0</v>
      </c>
      <c r="C63" s="8">
        <f>IF(ISNA((VLOOKUP(B63,'Récapitulatif HOMMES'!B$13:I$43,2,FALSE))),0,(VLOOKUP(B63,'Récapitulatif HOMMES'!B$13:I$43,2,FALSE)))</f>
        <v>0</v>
      </c>
      <c r="D63" s="8">
        <f>IF(ISNA((VLOOKUP(A63,'Récapitulatif HOMMES'!A$13:K$43,4,FALSE))),0,(VLOOKUP(A63,'Récapitulatif HOMMES'!A$13:K$43,4,FALSE)))</f>
        <v>0</v>
      </c>
      <c r="E63" s="8">
        <f>IF(ISNA((VLOOKUP(A63,'Récapitulatif HOMMES'!A$13:K$43,5,FALSE))),0,(VLOOKUP(A63,'Récapitulatif HOMMES'!A$13:K$43,5,FALSE)))</f>
        <v>0</v>
      </c>
      <c r="F63" s="8">
        <f>IF(ISNA((VLOOKUP(A63,'Récapitulatif HOMMES'!A$13:I$43,6,FALSE))),0,(VLOOKUP(A63,'Récapitulatif HOMMES'!A$13:I$43,6,FALSE)))</f>
        <v>0</v>
      </c>
      <c r="G63" s="8">
        <f>IF(ISNA((VLOOKUP(A63,'Récapitulatif HOMMES'!A$13:I$42,7,FALSE))),0,(VLOOKUP(A63,'Récapitulatif HOMMES'!A$13:L$42,7,FALSE)))</f>
        <v>0</v>
      </c>
      <c r="H63" s="8">
        <f>IF(ISNA((VLOOKUP(G63,'Récapitulatif HOMMES'!G$13:M$43,2,FALSE))),0,(VLOOKUP(G63,'Récapitulatif HOMMES'!G$13:M$43,2,FALSE)))</f>
        <v>0</v>
      </c>
      <c r="I63" s="32"/>
      <c r="J63" s="32"/>
      <c r="K63" s="32"/>
      <c r="L63" s="32"/>
      <c r="M63" s="32"/>
      <c r="N63" s="32"/>
      <c r="O63" s="32"/>
      <c r="P63" s="32"/>
      <c r="Q63" s="32"/>
      <c r="R63" s="32"/>
      <c r="S63" s="32"/>
      <c r="T63" s="32"/>
      <c r="U63" s="32"/>
    </row>
    <row r="64" spans="1:21" ht="20.25" customHeight="1" x14ac:dyDescent="0.3">
      <c r="A64" s="7"/>
      <c r="B64" s="8">
        <f>IF(ISNA((VLOOKUP(A64,'Récapitulatif HOMMES'!A$13:H$43,2,FALSE))),0,(VLOOKUP(A64,'Récapitulatif HOMMES'!A$13:H$43,2,FALSE)))</f>
        <v>0</v>
      </c>
      <c r="C64" s="8">
        <f>IF(ISNA((VLOOKUP(B64,'Récapitulatif HOMMES'!B$13:I$43,2,FALSE))),0,(VLOOKUP(B64,'Récapitulatif HOMMES'!B$13:I$43,2,FALSE)))</f>
        <v>0</v>
      </c>
      <c r="D64" s="8">
        <f>IF(ISNA((VLOOKUP(A64,'Récapitulatif HOMMES'!A$13:K$43,4,FALSE))),0,(VLOOKUP(A64,'Récapitulatif HOMMES'!A$13:K$43,4,FALSE)))</f>
        <v>0</v>
      </c>
      <c r="E64" s="8">
        <f>IF(ISNA((VLOOKUP(A64,'Récapitulatif HOMMES'!A$13:K$43,5,FALSE))),0,(VLOOKUP(A64,'Récapitulatif HOMMES'!A$13:K$43,5,FALSE)))</f>
        <v>0</v>
      </c>
      <c r="F64" s="8">
        <f>IF(ISNA((VLOOKUP(A64,'Récapitulatif HOMMES'!A$13:I$43,6,FALSE))),0,(VLOOKUP(A64,'Récapitulatif HOMMES'!A$13:I$43,6,FALSE)))</f>
        <v>0</v>
      </c>
      <c r="G64" s="8">
        <f>IF(ISNA((VLOOKUP(A64,'Récapitulatif HOMMES'!A$13:I$42,7,FALSE))),0,(VLOOKUP(A64,'Récapitulatif HOMMES'!A$13:L$42,7,FALSE)))</f>
        <v>0</v>
      </c>
      <c r="H64" s="8">
        <f>IF(ISNA((VLOOKUP(G64,'Récapitulatif HOMMES'!G$13:M$43,2,FALSE))),0,(VLOOKUP(G64,'Récapitulatif HOMMES'!G$13:M$43,2,FALSE)))</f>
        <v>0</v>
      </c>
      <c r="I64" s="32"/>
      <c r="J64" s="32"/>
      <c r="K64" s="32"/>
      <c r="L64" s="32"/>
      <c r="M64" s="32"/>
      <c r="N64" s="32"/>
      <c r="O64" s="32"/>
      <c r="P64" s="32"/>
      <c r="Q64" s="32"/>
      <c r="R64" s="32"/>
      <c r="S64" s="32"/>
      <c r="T64" s="32"/>
      <c r="U64" s="32"/>
    </row>
    <row r="65" spans="1:21" ht="20.25" customHeight="1" x14ac:dyDescent="0.3">
      <c r="A65" s="7"/>
      <c r="B65" s="8">
        <f>IF(ISNA((VLOOKUP(A65,'Récapitulatif HOMMES'!A$13:H$43,2,FALSE))),0,(VLOOKUP(A65,'Récapitulatif HOMMES'!A$13:H$43,2,FALSE)))</f>
        <v>0</v>
      </c>
      <c r="C65" s="8">
        <f>IF(ISNA((VLOOKUP(B65,'Récapitulatif HOMMES'!B$13:I$43,2,FALSE))),0,(VLOOKUP(B65,'Récapitulatif HOMMES'!B$13:I$43,2,FALSE)))</f>
        <v>0</v>
      </c>
      <c r="D65" s="8">
        <f>IF(ISNA((VLOOKUP(A65,'Récapitulatif HOMMES'!A$13:K$43,4,FALSE))),0,(VLOOKUP(A65,'Récapitulatif HOMMES'!A$13:K$43,4,FALSE)))</f>
        <v>0</v>
      </c>
      <c r="E65" s="8">
        <f>IF(ISNA((VLOOKUP(A65,'Récapitulatif HOMMES'!A$13:K$43,5,FALSE))),0,(VLOOKUP(A65,'Récapitulatif HOMMES'!A$13:K$43,5,FALSE)))</f>
        <v>0</v>
      </c>
      <c r="F65" s="8">
        <f>IF(ISNA((VLOOKUP(A65,'Récapitulatif HOMMES'!A$13:I$43,6,FALSE))),0,(VLOOKUP(A65,'Récapitulatif HOMMES'!A$13:I$43,6,FALSE)))</f>
        <v>0</v>
      </c>
      <c r="G65" s="8">
        <f>IF(ISNA((VLOOKUP(A65,'Récapitulatif HOMMES'!A$13:I$42,7,FALSE))),0,(VLOOKUP(A65,'Récapitulatif HOMMES'!A$13:L$42,7,FALSE)))</f>
        <v>0</v>
      </c>
      <c r="H65" s="8">
        <f>IF(ISNA((VLOOKUP(G65,'Récapitulatif HOMMES'!G$13:M$43,2,FALSE))),0,(VLOOKUP(G65,'Récapitulatif HOMMES'!G$13:M$43,2,FALSE)))</f>
        <v>0</v>
      </c>
      <c r="I65" s="32"/>
      <c r="J65" s="32"/>
      <c r="K65" s="32"/>
      <c r="L65" s="32"/>
      <c r="M65" s="32"/>
      <c r="N65" s="32"/>
      <c r="O65" s="32"/>
      <c r="P65" s="32"/>
      <c r="Q65" s="32"/>
      <c r="R65" s="32"/>
      <c r="S65" s="32"/>
      <c r="T65" s="32"/>
      <c r="U65" s="32"/>
    </row>
    <row r="66" spans="1:21" ht="20.25" customHeight="1" x14ac:dyDescent="0.3">
      <c r="A66" s="7"/>
      <c r="B66" s="8">
        <f>IF(ISNA((VLOOKUP(A66,'Récapitulatif HOMMES'!A$13:H$43,2,FALSE))),0,(VLOOKUP(A66,'Récapitulatif HOMMES'!A$13:H$43,2,FALSE)))</f>
        <v>0</v>
      </c>
      <c r="C66" s="8">
        <f>IF(ISNA((VLOOKUP(B66,'Récapitulatif HOMMES'!B$13:I$43,2,FALSE))),0,(VLOOKUP(B66,'Récapitulatif HOMMES'!B$13:I$43,2,FALSE)))</f>
        <v>0</v>
      </c>
      <c r="D66" s="8">
        <f>IF(ISNA((VLOOKUP(A66,'Récapitulatif HOMMES'!A$13:K$43,4,FALSE))),0,(VLOOKUP(A66,'Récapitulatif HOMMES'!A$13:K$43,4,FALSE)))</f>
        <v>0</v>
      </c>
      <c r="E66" s="8">
        <f>IF(ISNA((VLOOKUP(A66,'Récapitulatif HOMMES'!A$13:K$43,5,FALSE))),0,(VLOOKUP(A66,'Récapitulatif HOMMES'!A$13:K$43,5,FALSE)))</f>
        <v>0</v>
      </c>
      <c r="F66" s="8">
        <f>IF(ISNA((VLOOKUP(A66,'Récapitulatif HOMMES'!A$13:I$43,6,FALSE))),0,(VLOOKUP(A66,'Récapitulatif HOMMES'!A$13:I$43,6,FALSE)))</f>
        <v>0</v>
      </c>
      <c r="G66" s="8">
        <f>IF(ISNA((VLOOKUP(A66,'Récapitulatif HOMMES'!A$13:I$42,7,FALSE))),0,(VLOOKUP(A66,'Récapitulatif HOMMES'!A$13:L$42,7,FALSE)))</f>
        <v>0</v>
      </c>
      <c r="H66" s="8">
        <f>IF(ISNA((VLOOKUP(G66,'Récapitulatif HOMMES'!G$13:M$43,2,FALSE))),0,(VLOOKUP(G66,'Récapitulatif HOMMES'!G$13:M$43,2,FALSE)))</f>
        <v>0</v>
      </c>
      <c r="I66" s="32"/>
      <c r="J66" s="32"/>
      <c r="K66" s="32"/>
      <c r="L66" s="32"/>
      <c r="M66" s="32"/>
      <c r="N66" s="32"/>
      <c r="O66" s="32"/>
      <c r="P66" s="32"/>
      <c r="Q66" s="32"/>
      <c r="R66" s="32"/>
      <c r="S66" s="32"/>
      <c r="T66" s="32"/>
      <c r="U66" s="32"/>
    </row>
    <row r="67" spans="1:21" ht="18" customHeight="1" x14ac:dyDescent="0.3"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/>
      <c r="U67" s="32"/>
    </row>
    <row r="68" spans="1:21" ht="18" customHeight="1" x14ac:dyDescent="0.3">
      <c r="I68" s="32"/>
      <c r="J68" s="32"/>
      <c r="K68" s="32"/>
      <c r="L68" s="32"/>
      <c r="M68" s="32"/>
      <c r="N68" s="32"/>
      <c r="O68" s="32"/>
      <c r="P68" s="32"/>
      <c r="Q68" s="32"/>
      <c r="R68" s="32"/>
      <c r="S68" s="32"/>
      <c r="T68" s="32"/>
      <c r="U68" s="32"/>
    </row>
    <row r="69" spans="1:21" ht="20.25" customHeight="1" x14ac:dyDescent="0.3">
      <c r="A69" s="82" t="s">
        <v>23</v>
      </c>
      <c r="B69" s="83"/>
      <c r="C69" s="84" t="s">
        <v>30</v>
      </c>
      <c r="D69" s="85"/>
      <c r="E69" s="85"/>
      <c r="F69" s="85"/>
      <c r="G69" s="85"/>
      <c r="H69" s="86"/>
      <c r="I69" s="32"/>
      <c r="J69" s="32"/>
      <c r="K69" s="32"/>
      <c r="L69" s="32"/>
      <c r="M69" s="32"/>
      <c r="N69" s="32"/>
      <c r="O69" s="32"/>
      <c r="P69" s="32"/>
      <c r="Q69" s="32"/>
      <c r="R69" s="32"/>
      <c r="S69" s="32"/>
      <c r="T69" s="32"/>
      <c r="U69" s="32"/>
    </row>
    <row r="70" spans="1:21" ht="20.25" customHeight="1" x14ac:dyDescent="0.3">
      <c r="A70" s="82" t="s">
        <v>13</v>
      </c>
      <c r="B70" s="83"/>
      <c r="C70" s="84">
        <f>COUNTA(A73:A77)</f>
        <v>0</v>
      </c>
      <c r="D70" s="85"/>
      <c r="E70" s="85"/>
      <c r="F70" s="85"/>
      <c r="G70" s="85"/>
      <c r="H70" s="86"/>
      <c r="I70" s="32"/>
      <c r="J70" s="32"/>
      <c r="K70" s="32"/>
      <c r="L70" s="32"/>
      <c r="M70" s="32"/>
      <c r="N70" s="32"/>
      <c r="O70" s="32"/>
      <c r="P70" s="32"/>
      <c r="Q70" s="32"/>
      <c r="R70" s="32"/>
      <c r="S70" s="32"/>
      <c r="T70" s="32"/>
      <c r="U70" s="32"/>
    </row>
    <row r="71" spans="1:21" ht="22.5" customHeight="1" x14ac:dyDescent="0.3">
      <c r="I71" s="32"/>
      <c r="J71" s="32"/>
      <c r="K71" s="32"/>
      <c r="L71" s="32"/>
      <c r="M71" s="32"/>
      <c r="N71" s="32"/>
      <c r="O71" s="32"/>
      <c r="P71" s="32"/>
      <c r="Q71" s="32"/>
      <c r="R71" s="32"/>
      <c r="S71" s="32"/>
      <c r="T71" s="32"/>
      <c r="U71" s="32"/>
    </row>
    <row r="72" spans="1:21" ht="32.25" customHeight="1" x14ac:dyDescent="0.3">
      <c r="A72" s="4" t="s">
        <v>2</v>
      </c>
      <c r="B72" s="4" t="s">
        <v>8</v>
      </c>
      <c r="C72" s="4" t="s">
        <v>3</v>
      </c>
      <c r="D72" s="4" t="str">
        <f>'Récapitulatif HOMMES'!$D$12</f>
        <v>CATÉGORIE D'AGE</v>
      </c>
      <c r="E72" s="4" t="str">
        <f>'Récapitulatif HOMMES'!$E$12</f>
        <v>CATEGORIE DE LICENCE</v>
      </c>
      <c r="F72" s="4" t="s">
        <v>0</v>
      </c>
      <c r="G72" s="4" t="s">
        <v>18</v>
      </c>
      <c r="H72" s="4" t="s">
        <v>1</v>
      </c>
      <c r="I72" s="32"/>
      <c r="J72" s="32"/>
      <c r="K72" s="32"/>
      <c r="L72" s="32"/>
      <c r="M72" s="32"/>
      <c r="N72" s="32"/>
      <c r="O72" s="32"/>
      <c r="P72" s="32"/>
      <c r="Q72" s="32"/>
      <c r="R72" s="32"/>
      <c r="S72" s="32"/>
      <c r="T72" s="32"/>
      <c r="U72" s="32"/>
    </row>
    <row r="73" spans="1:21" ht="20.25" customHeight="1" x14ac:dyDescent="0.3">
      <c r="A73" s="7"/>
      <c r="B73" s="8">
        <f>IF(ISNA((VLOOKUP(A73,'Récapitulatif HOMMES'!A$13:H$43,2,FALSE))),0,(VLOOKUP(A73,'Récapitulatif HOMMES'!A$13:H$43,2,FALSE)))</f>
        <v>0</v>
      </c>
      <c r="C73" s="8">
        <f>IF(ISNA((VLOOKUP(B73,'Récapitulatif HOMMES'!B$13:I$43,2,FALSE))),0,(VLOOKUP(B73,'Récapitulatif HOMMES'!B$13:I$43,2,FALSE)))</f>
        <v>0</v>
      </c>
      <c r="D73" s="8">
        <f>IF(ISNA((VLOOKUP(A73,'Récapitulatif HOMMES'!A$13:K$43,4,FALSE))),0,(VLOOKUP(A73,'Récapitulatif HOMMES'!A$13:K$43,4,FALSE)))</f>
        <v>0</v>
      </c>
      <c r="E73" s="8">
        <f>IF(ISNA((VLOOKUP(A73,'Récapitulatif HOMMES'!A$13:K$43,5,FALSE))),0,(VLOOKUP(A73,'Récapitulatif HOMMES'!A$13:K$43,5,FALSE)))</f>
        <v>0</v>
      </c>
      <c r="F73" s="8">
        <f>IF(ISNA((VLOOKUP(A73,'Récapitulatif HOMMES'!A$13:I$43,6,FALSE))),0,(VLOOKUP(A73,'Récapitulatif HOMMES'!A$13:I$43,6,FALSE)))</f>
        <v>0</v>
      </c>
      <c r="G73" s="8">
        <f>IF(ISNA((VLOOKUP(A73,'Récapitulatif HOMMES'!A$13:I$42,7,FALSE))),0,(VLOOKUP(A73,'Récapitulatif HOMMES'!A$13:L$42,7,FALSE)))</f>
        <v>0</v>
      </c>
      <c r="H73" s="8">
        <f>IF(ISNA((VLOOKUP(G73,'Récapitulatif HOMMES'!G$13:M$43,2,FALSE))),0,(VLOOKUP(G73,'Récapitulatif HOMMES'!G$13:M$43,2,FALSE)))</f>
        <v>0</v>
      </c>
      <c r="I73" s="32"/>
      <c r="J73" s="32"/>
      <c r="K73" s="32"/>
      <c r="L73" s="32"/>
      <c r="M73" s="32"/>
      <c r="N73" s="32"/>
      <c r="O73" s="32"/>
      <c r="P73" s="32"/>
      <c r="Q73" s="32"/>
      <c r="R73" s="32"/>
      <c r="S73" s="32"/>
      <c r="T73" s="32"/>
      <c r="U73" s="32"/>
    </row>
    <row r="74" spans="1:21" ht="20.25" customHeight="1" x14ac:dyDescent="0.3">
      <c r="A74" s="7"/>
      <c r="B74" s="8">
        <f>IF(ISNA((VLOOKUP(A74,'Récapitulatif HOMMES'!A$13:H$43,2,FALSE))),0,(VLOOKUP(A74,'Récapitulatif HOMMES'!A$13:H$43,2,FALSE)))</f>
        <v>0</v>
      </c>
      <c r="C74" s="8">
        <f>IF(ISNA((VLOOKUP(B74,'Récapitulatif HOMMES'!B$13:I$43,2,FALSE))),0,(VLOOKUP(B74,'Récapitulatif HOMMES'!B$13:I$43,2,FALSE)))</f>
        <v>0</v>
      </c>
      <c r="D74" s="8">
        <f>IF(ISNA((VLOOKUP(A74,'Récapitulatif HOMMES'!A$13:K$43,4,FALSE))),0,(VLOOKUP(A74,'Récapitulatif HOMMES'!A$13:K$43,4,FALSE)))</f>
        <v>0</v>
      </c>
      <c r="E74" s="8">
        <f>IF(ISNA((VLOOKUP(A74,'Récapitulatif HOMMES'!A$13:K$43,5,FALSE))),0,(VLOOKUP(A74,'Récapitulatif HOMMES'!A$13:K$43,5,FALSE)))</f>
        <v>0</v>
      </c>
      <c r="F74" s="8">
        <f>IF(ISNA((VLOOKUP(A74,'Récapitulatif HOMMES'!A$13:I$43,6,FALSE))),0,(VLOOKUP(A74,'Récapitulatif HOMMES'!A$13:I$43,6,FALSE)))</f>
        <v>0</v>
      </c>
      <c r="G74" s="8">
        <f>IF(ISNA((VLOOKUP(A74,'Récapitulatif HOMMES'!A$13:I$42,7,FALSE))),0,(VLOOKUP(A74,'Récapitulatif HOMMES'!A$13:L$42,7,FALSE)))</f>
        <v>0</v>
      </c>
      <c r="H74" s="8">
        <f>IF(ISNA((VLOOKUP(G74,'Récapitulatif HOMMES'!G$13:M$43,2,FALSE))),0,(VLOOKUP(G74,'Récapitulatif HOMMES'!G$13:M$43,2,FALSE)))</f>
        <v>0</v>
      </c>
      <c r="I74" s="32"/>
      <c r="J74" s="32"/>
      <c r="K74" s="32"/>
      <c r="L74" s="32"/>
      <c r="M74" s="32"/>
      <c r="N74" s="32"/>
      <c r="O74" s="32"/>
      <c r="P74" s="32"/>
      <c r="Q74" s="32"/>
      <c r="R74" s="32"/>
      <c r="S74" s="32"/>
      <c r="T74" s="32"/>
      <c r="U74" s="32"/>
    </row>
    <row r="75" spans="1:21" ht="20.25" customHeight="1" x14ac:dyDescent="0.3">
      <c r="A75" s="7"/>
      <c r="B75" s="8">
        <f>IF(ISNA((VLOOKUP(A75,'Récapitulatif HOMMES'!A$13:H$43,2,FALSE))),0,(VLOOKUP(A75,'Récapitulatif HOMMES'!A$13:H$43,2,FALSE)))</f>
        <v>0</v>
      </c>
      <c r="C75" s="8">
        <f>IF(ISNA((VLOOKUP(B75,'Récapitulatif HOMMES'!B$13:I$43,2,FALSE))),0,(VLOOKUP(B75,'Récapitulatif HOMMES'!B$13:I$43,2,FALSE)))</f>
        <v>0</v>
      </c>
      <c r="D75" s="8">
        <f>IF(ISNA((VLOOKUP(A75,'Récapitulatif HOMMES'!A$13:K$43,4,FALSE))),0,(VLOOKUP(A75,'Récapitulatif HOMMES'!A$13:K$43,4,FALSE)))</f>
        <v>0</v>
      </c>
      <c r="E75" s="8">
        <f>IF(ISNA((VLOOKUP(A75,'Récapitulatif HOMMES'!A$13:K$43,5,FALSE))),0,(VLOOKUP(A75,'Récapitulatif HOMMES'!A$13:K$43,5,FALSE)))</f>
        <v>0</v>
      </c>
      <c r="F75" s="8">
        <f>IF(ISNA((VLOOKUP(A75,'Récapitulatif HOMMES'!A$13:I$43,6,FALSE))),0,(VLOOKUP(A75,'Récapitulatif HOMMES'!A$13:I$43,6,FALSE)))</f>
        <v>0</v>
      </c>
      <c r="G75" s="8">
        <f>IF(ISNA((VLOOKUP(A75,'Récapitulatif HOMMES'!A$13:I$42,7,FALSE))),0,(VLOOKUP(A75,'Récapitulatif HOMMES'!A$13:L$42,7,FALSE)))</f>
        <v>0</v>
      </c>
      <c r="H75" s="8">
        <f>IF(ISNA((VLOOKUP(G75,'Récapitulatif HOMMES'!G$13:M$43,2,FALSE))),0,(VLOOKUP(G75,'Récapitulatif HOMMES'!G$13:M$43,2,FALSE)))</f>
        <v>0</v>
      </c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</row>
    <row r="76" spans="1:21" ht="20.25" customHeight="1" x14ac:dyDescent="0.3">
      <c r="A76" s="7"/>
      <c r="B76" s="8">
        <f>IF(ISNA((VLOOKUP(A76,'Récapitulatif HOMMES'!A$13:H$43,2,FALSE))),0,(VLOOKUP(A76,'Récapitulatif HOMMES'!A$13:H$43,2,FALSE)))</f>
        <v>0</v>
      </c>
      <c r="C76" s="8">
        <f>IF(ISNA((VLOOKUP(B76,'Récapitulatif HOMMES'!B$13:I$43,2,FALSE))),0,(VLOOKUP(B76,'Récapitulatif HOMMES'!B$13:I$43,2,FALSE)))</f>
        <v>0</v>
      </c>
      <c r="D76" s="8">
        <f>IF(ISNA((VLOOKUP(A76,'Récapitulatif HOMMES'!A$13:K$43,4,FALSE))),0,(VLOOKUP(A76,'Récapitulatif HOMMES'!A$13:K$43,4,FALSE)))</f>
        <v>0</v>
      </c>
      <c r="E76" s="8">
        <f>IF(ISNA((VLOOKUP(A76,'Récapitulatif HOMMES'!A$13:K$43,5,FALSE))),0,(VLOOKUP(A76,'Récapitulatif HOMMES'!A$13:K$43,5,FALSE)))</f>
        <v>0</v>
      </c>
      <c r="F76" s="8">
        <f>IF(ISNA((VLOOKUP(A76,'Récapitulatif HOMMES'!A$13:I$43,6,FALSE))),0,(VLOOKUP(A76,'Récapitulatif HOMMES'!A$13:I$43,6,FALSE)))</f>
        <v>0</v>
      </c>
      <c r="G76" s="8">
        <f>IF(ISNA((VLOOKUP(A76,'Récapitulatif HOMMES'!A$13:I$42,7,FALSE))),0,(VLOOKUP(A76,'Récapitulatif HOMMES'!A$13:L$42,7,FALSE)))</f>
        <v>0</v>
      </c>
      <c r="H76" s="8">
        <f>IF(ISNA((VLOOKUP(G76,'Récapitulatif HOMMES'!G$13:M$43,2,FALSE))),0,(VLOOKUP(G76,'Récapitulatif HOMMES'!G$13:M$43,2,FALSE)))</f>
        <v>0</v>
      </c>
      <c r="I76" s="32"/>
      <c r="J76" s="32"/>
      <c r="K76" s="32"/>
      <c r="L76" s="32"/>
      <c r="M76" s="32"/>
      <c r="N76" s="32"/>
      <c r="O76" s="32"/>
      <c r="P76" s="32"/>
      <c r="Q76" s="32"/>
      <c r="R76" s="32"/>
      <c r="S76" s="32"/>
      <c r="T76" s="32"/>
      <c r="U76" s="32"/>
    </row>
    <row r="77" spans="1:21" ht="20.25" customHeight="1" x14ac:dyDescent="0.3">
      <c r="A77" s="7"/>
      <c r="B77" s="8">
        <f>IF(ISNA((VLOOKUP(A77,'Récapitulatif HOMMES'!A$13:H$43,2,FALSE))),0,(VLOOKUP(A77,'Récapitulatif HOMMES'!A$13:H$43,2,FALSE)))</f>
        <v>0</v>
      </c>
      <c r="C77" s="8">
        <f>IF(ISNA((VLOOKUP(B77,'Récapitulatif HOMMES'!B$13:I$43,2,FALSE))),0,(VLOOKUP(B77,'Récapitulatif HOMMES'!B$13:I$43,2,FALSE)))</f>
        <v>0</v>
      </c>
      <c r="D77" s="8">
        <f>IF(ISNA((VLOOKUP(A77,'Récapitulatif HOMMES'!A$13:K$43,4,FALSE))),0,(VLOOKUP(A77,'Récapitulatif HOMMES'!A$13:K$43,4,FALSE)))</f>
        <v>0</v>
      </c>
      <c r="E77" s="8">
        <f>IF(ISNA((VLOOKUP(A77,'Récapitulatif HOMMES'!A$13:K$43,5,FALSE))),0,(VLOOKUP(A77,'Récapitulatif HOMMES'!A$13:K$43,5,FALSE)))</f>
        <v>0</v>
      </c>
      <c r="F77" s="8">
        <f>IF(ISNA((VLOOKUP(A77,'Récapitulatif HOMMES'!A$13:I$43,6,FALSE))),0,(VLOOKUP(A77,'Récapitulatif HOMMES'!A$13:I$43,6,FALSE)))</f>
        <v>0</v>
      </c>
      <c r="G77" s="8">
        <f>IF(ISNA((VLOOKUP(A77,'Récapitulatif HOMMES'!A$13:I$42,7,FALSE))),0,(VLOOKUP(A77,'Récapitulatif HOMMES'!A$13:L$42,7,FALSE)))</f>
        <v>0</v>
      </c>
      <c r="H77" s="8">
        <f>IF(ISNA((VLOOKUP(G77,'Récapitulatif HOMMES'!G$13:M$43,2,FALSE))),0,(VLOOKUP(G77,'Récapitulatif HOMMES'!G$13:M$43,2,FALSE)))</f>
        <v>0</v>
      </c>
      <c r="I77" s="32"/>
      <c r="J77" s="32"/>
      <c r="K77" s="32"/>
      <c r="L77" s="32"/>
      <c r="M77" s="32"/>
      <c r="N77" s="32"/>
      <c r="O77" s="32"/>
      <c r="P77" s="32"/>
      <c r="Q77" s="32"/>
      <c r="R77" s="32"/>
      <c r="S77" s="32"/>
      <c r="T77" s="32"/>
      <c r="U77" s="32"/>
    </row>
    <row r="78" spans="1:21" ht="18" customHeight="1" x14ac:dyDescent="0.3">
      <c r="I78" s="32"/>
      <c r="J78" s="32"/>
      <c r="K78" s="32"/>
      <c r="L78" s="32"/>
      <c r="M78" s="32"/>
      <c r="N78" s="32"/>
      <c r="O78" s="32"/>
      <c r="P78" s="32"/>
      <c r="Q78" s="32"/>
      <c r="R78" s="32"/>
      <c r="S78" s="32"/>
      <c r="T78" s="32"/>
      <c r="U78" s="32"/>
    </row>
    <row r="79" spans="1:21" ht="20.25" customHeight="1" x14ac:dyDescent="0.3">
      <c r="A79" s="82" t="s">
        <v>23</v>
      </c>
      <c r="B79" s="83"/>
      <c r="C79" s="84" t="s">
        <v>31</v>
      </c>
      <c r="D79" s="85"/>
      <c r="E79" s="85"/>
      <c r="F79" s="85"/>
      <c r="G79" s="85"/>
      <c r="H79" s="86"/>
      <c r="I79" s="32"/>
      <c r="J79" s="32"/>
      <c r="K79" s="32"/>
      <c r="L79" s="32"/>
      <c r="M79" s="32"/>
      <c r="N79" s="32"/>
      <c r="O79" s="32"/>
      <c r="P79" s="32"/>
      <c r="Q79" s="32"/>
      <c r="R79" s="32"/>
      <c r="S79" s="32"/>
      <c r="T79" s="32"/>
      <c r="U79" s="32"/>
    </row>
    <row r="80" spans="1:21" ht="20.25" customHeight="1" x14ac:dyDescent="0.3">
      <c r="A80" s="82" t="s">
        <v>13</v>
      </c>
      <c r="B80" s="83"/>
      <c r="C80" s="84">
        <f>COUNTA(A83:A87)</f>
        <v>0</v>
      </c>
      <c r="D80" s="85"/>
      <c r="E80" s="85"/>
      <c r="F80" s="85"/>
      <c r="G80" s="85"/>
      <c r="H80" s="86"/>
      <c r="I80" s="32"/>
      <c r="J80" s="32"/>
      <c r="K80" s="32"/>
      <c r="L80" s="32"/>
      <c r="M80" s="32"/>
      <c r="N80" s="32"/>
      <c r="O80" s="32"/>
      <c r="P80" s="32"/>
      <c r="Q80" s="32"/>
      <c r="R80" s="32"/>
      <c r="S80" s="32"/>
      <c r="T80" s="32"/>
      <c r="U80" s="32"/>
    </row>
    <row r="81" spans="1:21" ht="22.5" customHeight="1" x14ac:dyDescent="0.3">
      <c r="I81" s="32"/>
      <c r="J81" s="32"/>
      <c r="K81" s="32"/>
      <c r="L81" s="32"/>
      <c r="M81" s="32"/>
      <c r="N81" s="32"/>
      <c r="O81" s="32"/>
      <c r="P81" s="32"/>
      <c r="Q81" s="32"/>
      <c r="R81" s="32"/>
      <c r="S81" s="32"/>
      <c r="T81" s="32"/>
      <c r="U81" s="32"/>
    </row>
    <row r="82" spans="1:21" ht="32.25" customHeight="1" x14ac:dyDescent="0.3">
      <c r="A82" s="4" t="s">
        <v>2</v>
      </c>
      <c r="B82" s="4" t="s">
        <v>8</v>
      </c>
      <c r="C82" s="4" t="s">
        <v>3</v>
      </c>
      <c r="D82" s="4" t="str">
        <f>'Récapitulatif HOMMES'!$D$12</f>
        <v>CATÉGORIE D'AGE</v>
      </c>
      <c r="E82" s="4" t="str">
        <f>'Récapitulatif HOMMES'!$E$12</f>
        <v>CATEGORIE DE LICENCE</v>
      </c>
      <c r="F82" s="4" t="s">
        <v>0</v>
      </c>
      <c r="G82" s="4" t="s">
        <v>18</v>
      </c>
      <c r="H82" s="4" t="s">
        <v>1</v>
      </c>
      <c r="I82" s="32"/>
      <c r="J82" s="32"/>
      <c r="K82" s="32"/>
      <c r="L82" s="32"/>
      <c r="M82" s="32"/>
      <c r="N82" s="32"/>
      <c r="O82" s="32"/>
      <c r="P82" s="32"/>
      <c r="Q82" s="32"/>
      <c r="R82" s="32"/>
      <c r="S82" s="32"/>
      <c r="T82" s="32"/>
      <c r="U82" s="32"/>
    </row>
    <row r="83" spans="1:21" ht="20.25" customHeight="1" x14ac:dyDescent="0.3">
      <c r="A83" s="7"/>
      <c r="B83" s="8">
        <f>IF(ISNA((VLOOKUP(A83,'Récapitulatif HOMMES'!A$13:H$43,2,FALSE))),0,(VLOOKUP(A83,'Récapitulatif HOMMES'!A$13:H$43,2,FALSE)))</f>
        <v>0</v>
      </c>
      <c r="C83" s="8">
        <f>IF(ISNA((VLOOKUP(B83,'Récapitulatif HOMMES'!B$13:I$43,2,FALSE))),0,(VLOOKUP(B83,'Récapitulatif HOMMES'!B$13:I$43,2,FALSE)))</f>
        <v>0</v>
      </c>
      <c r="D83" s="8">
        <f>IF(ISNA((VLOOKUP(A83,'Récapitulatif HOMMES'!A$13:K$43,4,FALSE))),0,(VLOOKUP(A83,'Récapitulatif HOMMES'!A$13:K$43,4,FALSE)))</f>
        <v>0</v>
      </c>
      <c r="E83" s="8">
        <f>IF(ISNA((VLOOKUP(A83,'Récapitulatif HOMMES'!A$13:K$43,5,FALSE))),0,(VLOOKUP(A83,'Récapitulatif HOMMES'!A$13:K$43,5,FALSE)))</f>
        <v>0</v>
      </c>
      <c r="F83" s="8">
        <f>IF(ISNA((VLOOKUP(A83,'Récapitulatif HOMMES'!A$13:I$43,6,FALSE))),0,(VLOOKUP(A83,'Récapitulatif HOMMES'!A$13:I$43,6,FALSE)))</f>
        <v>0</v>
      </c>
      <c r="G83" s="8">
        <f>IF(ISNA((VLOOKUP(A83,'Récapitulatif HOMMES'!A$13:I$42,7,FALSE))),0,(VLOOKUP(A83,'Récapitulatif HOMMES'!A$13:L$42,7,FALSE)))</f>
        <v>0</v>
      </c>
      <c r="H83" s="8">
        <f>IF(ISNA((VLOOKUP(G83,'Récapitulatif HOMMES'!G$13:M$43,2,FALSE))),0,(VLOOKUP(G83,'Récapitulatif HOMMES'!G$13:M$43,2,FALSE)))</f>
        <v>0</v>
      </c>
      <c r="I83" s="32"/>
      <c r="J83" s="32"/>
      <c r="K83" s="32"/>
      <c r="L83" s="32"/>
      <c r="M83" s="32"/>
      <c r="N83" s="32"/>
      <c r="O83" s="32"/>
      <c r="P83" s="32"/>
      <c r="Q83" s="32"/>
      <c r="R83" s="32"/>
      <c r="S83" s="32"/>
      <c r="T83" s="32"/>
      <c r="U83" s="32"/>
    </row>
    <row r="84" spans="1:21" ht="20.25" customHeight="1" x14ac:dyDescent="0.3">
      <c r="A84" s="7"/>
      <c r="B84" s="8">
        <f>IF(ISNA((VLOOKUP(A84,'Récapitulatif HOMMES'!A$13:H$43,2,FALSE))),0,(VLOOKUP(A84,'Récapitulatif HOMMES'!A$13:H$43,2,FALSE)))</f>
        <v>0</v>
      </c>
      <c r="C84" s="8">
        <f>IF(ISNA((VLOOKUP(B84,'Récapitulatif HOMMES'!B$13:I$43,2,FALSE))),0,(VLOOKUP(B84,'Récapitulatif HOMMES'!B$13:I$43,2,FALSE)))</f>
        <v>0</v>
      </c>
      <c r="D84" s="8">
        <f>IF(ISNA((VLOOKUP(A84,'Récapitulatif HOMMES'!A$13:K$43,4,FALSE))),0,(VLOOKUP(A84,'Récapitulatif HOMMES'!A$13:K$43,4,FALSE)))</f>
        <v>0</v>
      </c>
      <c r="E84" s="8">
        <f>IF(ISNA((VLOOKUP(A84,'Récapitulatif HOMMES'!A$13:K$43,5,FALSE))),0,(VLOOKUP(A84,'Récapitulatif HOMMES'!A$13:K$43,5,FALSE)))</f>
        <v>0</v>
      </c>
      <c r="F84" s="8">
        <f>IF(ISNA((VLOOKUP(A84,'Récapitulatif HOMMES'!A$13:I$43,6,FALSE))),0,(VLOOKUP(A84,'Récapitulatif HOMMES'!A$13:I$43,6,FALSE)))</f>
        <v>0</v>
      </c>
      <c r="G84" s="8">
        <f>IF(ISNA((VLOOKUP(A84,'Récapitulatif HOMMES'!A$13:I$42,7,FALSE))),0,(VLOOKUP(A84,'Récapitulatif HOMMES'!A$13:L$42,7,FALSE)))</f>
        <v>0</v>
      </c>
      <c r="H84" s="8">
        <f>IF(ISNA((VLOOKUP(G84,'Récapitulatif HOMMES'!G$13:M$43,2,FALSE))),0,(VLOOKUP(G84,'Récapitulatif HOMMES'!G$13:M$43,2,FALSE)))</f>
        <v>0</v>
      </c>
      <c r="I84" s="32"/>
      <c r="J84" s="32"/>
      <c r="K84" s="32"/>
      <c r="L84" s="32"/>
      <c r="M84" s="32"/>
      <c r="N84" s="32"/>
      <c r="O84" s="32"/>
      <c r="P84" s="32"/>
      <c r="Q84" s="32"/>
      <c r="R84" s="32"/>
      <c r="S84" s="32"/>
      <c r="T84" s="32"/>
      <c r="U84" s="32"/>
    </row>
    <row r="85" spans="1:21" ht="20.25" customHeight="1" x14ac:dyDescent="0.3">
      <c r="A85" s="7"/>
      <c r="B85" s="8">
        <f>IF(ISNA((VLOOKUP(A85,'Récapitulatif HOMMES'!A$13:H$43,2,FALSE))),0,(VLOOKUP(A85,'Récapitulatif HOMMES'!A$13:H$43,2,FALSE)))</f>
        <v>0</v>
      </c>
      <c r="C85" s="8">
        <f>IF(ISNA((VLOOKUP(B85,'Récapitulatif HOMMES'!B$13:I$43,2,FALSE))),0,(VLOOKUP(B85,'Récapitulatif HOMMES'!B$13:I$43,2,FALSE)))</f>
        <v>0</v>
      </c>
      <c r="D85" s="8">
        <f>IF(ISNA((VLOOKUP(A85,'Récapitulatif HOMMES'!A$13:K$43,4,FALSE))),0,(VLOOKUP(A85,'Récapitulatif HOMMES'!A$13:K$43,4,FALSE)))</f>
        <v>0</v>
      </c>
      <c r="E85" s="8">
        <f>IF(ISNA((VLOOKUP(A85,'Récapitulatif HOMMES'!A$13:K$43,5,FALSE))),0,(VLOOKUP(A85,'Récapitulatif HOMMES'!A$13:K$43,5,FALSE)))</f>
        <v>0</v>
      </c>
      <c r="F85" s="8">
        <f>IF(ISNA((VLOOKUP(A85,'Récapitulatif HOMMES'!A$13:I$43,6,FALSE))),0,(VLOOKUP(A85,'Récapitulatif HOMMES'!A$13:I$43,6,FALSE)))</f>
        <v>0</v>
      </c>
      <c r="G85" s="8">
        <f>IF(ISNA((VLOOKUP(A85,'Récapitulatif HOMMES'!A$13:I$42,7,FALSE))),0,(VLOOKUP(A85,'Récapitulatif HOMMES'!A$13:L$42,7,FALSE)))</f>
        <v>0</v>
      </c>
      <c r="H85" s="8">
        <f>IF(ISNA((VLOOKUP(G85,'Récapitulatif HOMMES'!G$13:M$43,2,FALSE))),0,(VLOOKUP(G85,'Récapitulatif HOMMES'!G$13:M$43,2,FALSE)))</f>
        <v>0</v>
      </c>
      <c r="I85" s="32"/>
      <c r="J85" s="32"/>
      <c r="K85" s="32"/>
      <c r="L85" s="32"/>
      <c r="M85" s="32"/>
      <c r="N85" s="32"/>
      <c r="O85" s="32"/>
      <c r="P85" s="32"/>
      <c r="Q85" s="32"/>
      <c r="R85" s="32"/>
      <c r="S85" s="32"/>
      <c r="T85" s="32"/>
      <c r="U85" s="32"/>
    </row>
    <row r="86" spans="1:21" ht="20.25" customHeight="1" x14ac:dyDescent="0.3">
      <c r="A86" s="7"/>
      <c r="B86" s="8">
        <f>IF(ISNA((VLOOKUP(A86,'Récapitulatif HOMMES'!A$13:H$43,2,FALSE))),0,(VLOOKUP(A86,'Récapitulatif HOMMES'!A$13:H$43,2,FALSE)))</f>
        <v>0</v>
      </c>
      <c r="C86" s="8">
        <f>IF(ISNA((VLOOKUP(B86,'Récapitulatif HOMMES'!B$13:I$43,2,FALSE))),0,(VLOOKUP(B86,'Récapitulatif HOMMES'!B$13:I$43,2,FALSE)))</f>
        <v>0</v>
      </c>
      <c r="D86" s="8">
        <f>IF(ISNA((VLOOKUP(A86,'Récapitulatif HOMMES'!A$13:K$43,4,FALSE))),0,(VLOOKUP(A86,'Récapitulatif HOMMES'!A$13:K$43,4,FALSE)))</f>
        <v>0</v>
      </c>
      <c r="E86" s="8">
        <f>IF(ISNA((VLOOKUP(A86,'Récapitulatif HOMMES'!A$13:K$43,5,FALSE))),0,(VLOOKUP(A86,'Récapitulatif HOMMES'!A$13:K$43,5,FALSE)))</f>
        <v>0</v>
      </c>
      <c r="F86" s="8">
        <f>IF(ISNA((VLOOKUP(A86,'Récapitulatif HOMMES'!A$13:I$43,6,FALSE))),0,(VLOOKUP(A86,'Récapitulatif HOMMES'!A$13:I$43,6,FALSE)))</f>
        <v>0</v>
      </c>
      <c r="G86" s="8">
        <f>IF(ISNA((VLOOKUP(A86,'Récapitulatif HOMMES'!A$13:I$42,7,FALSE))),0,(VLOOKUP(A86,'Récapitulatif HOMMES'!A$13:L$42,7,FALSE)))</f>
        <v>0</v>
      </c>
      <c r="H86" s="8">
        <f>IF(ISNA((VLOOKUP(G86,'Récapitulatif HOMMES'!G$13:M$43,2,FALSE))),0,(VLOOKUP(G86,'Récapitulatif HOMMES'!G$13:M$43,2,FALSE)))</f>
        <v>0</v>
      </c>
      <c r="I86" s="32"/>
      <c r="J86" s="32"/>
      <c r="K86" s="32"/>
      <c r="L86" s="32"/>
      <c r="M86" s="32"/>
      <c r="N86" s="32"/>
      <c r="O86" s="32"/>
      <c r="P86" s="32"/>
      <c r="Q86" s="32"/>
      <c r="R86" s="32"/>
      <c r="S86" s="32"/>
      <c r="T86" s="32"/>
      <c r="U86" s="32"/>
    </row>
    <row r="87" spans="1:21" ht="20.25" customHeight="1" x14ac:dyDescent="0.3">
      <c r="A87" s="7"/>
      <c r="B87" s="8">
        <f>IF(ISNA((VLOOKUP(A87,'Récapitulatif HOMMES'!A$13:H$43,2,FALSE))),0,(VLOOKUP(A87,'Récapitulatif HOMMES'!A$13:H$43,2,FALSE)))</f>
        <v>0</v>
      </c>
      <c r="C87" s="8">
        <f>IF(ISNA((VLOOKUP(B87,'Récapitulatif HOMMES'!B$13:I$43,2,FALSE))),0,(VLOOKUP(B87,'Récapitulatif HOMMES'!B$13:I$43,2,FALSE)))</f>
        <v>0</v>
      </c>
      <c r="D87" s="8">
        <f>IF(ISNA((VLOOKUP(A87,'Récapitulatif HOMMES'!A$13:K$43,4,FALSE))),0,(VLOOKUP(A87,'Récapitulatif HOMMES'!A$13:K$43,4,FALSE)))</f>
        <v>0</v>
      </c>
      <c r="E87" s="8">
        <f>IF(ISNA((VLOOKUP(A87,'Récapitulatif HOMMES'!A$13:K$43,5,FALSE))),0,(VLOOKUP(A87,'Récapitulatif HOMMES'!A$13:K$43,5,FALSE)))</f>
        <v>0</v>
      </c>
      <c r="F87" s="8">
        <f>IF(ISNA((VLOOKUP(A87,'Récapitulatif HOMMES'!A$13:I$43,6,FALSE))),0,(VLOOKUP(A87,'Récapitulatif HOMMES'!A$13:I$43,6,FALSE)))</f>
        <v>0</v>
      </c>
      <c r="G87" s="8">
        <f>IF(ISNA((VLOOKUP(A87,'Récapitulatif HOMMES'!A$13:I$42,7,FALSE))),0,(VLOOKUP(A87,'Récapitulatif HOMMES'!A$13:L$42,7,FALSE)))</f>
        <v>0</v>
      </c>
      <c r="H87" s="8">
        <f>IF(ISNA((VLOOKUP(G87,'Récapitulatif HOMMES'!G$13:M$43,2,FALSE))),0,(VLOOKUP(G87,'Récapitulatif HOMMES'!G$13:M$43,2,FALSE)))</f>
        <v>0</v>
      </c>
      <c r="I87" s="32"/>
      <c r="J87" s="32"/>
      <c r="K87" s="32"/>
      <c r="L87" s="32"/>
      <c r="M87" s="32"/>
      <c r="N87" s="32"/>
      <c r="O87" s="32"/>
      <c r="P87" s="32"/>
      <c r="Q87" s="32"/>
      <c r="R87" s="32"/>
      <c r="S87" s="32"/>
      <c r="T87" s="32"/>
      <c r="U87" s="32"/>
    </row>
    <row r="88" spans="1:21" ht="18" customHeight="1" x14ac:dyDescent="0.3">
      <c r="I88" s="32"/>
      <c r="J88" s="32"/>
      <c r="K88" s="32"/>
      <c r="L88" s="32"/>
      <c r="M88" s="32"/>
      <c r="N88" s="32"/>
      <c r="O88" s="32"/>
      <c r="P88" s="32"/>
      <c r="Q88" s="32"/>
      <c r="R88" s="32"/>
      <c r="S88" s="32"/>
      <c r="T88" s="32"/>
      <c r="U88" s="32"/>
    </row>
    <row r="89" spans="1:21" ht="20.25" customHeight="1" x14ac:dyDescent="0.3">
      <c r="A89" s="82" t="s">
        <v>23</v>
      </c>
      <c r="B89" s="83"/>
      <c r="C89" s="84" t="s">
        <v>32</v>
      </c>
      <c r="D89" s="85"/>
      <c r="E89" s="85"/>
      <c r="F89" s="85"/>
      <c r="G89" s="85"/>
      <c r="H89" s="86"/>
      <c r="I89" s="32"/>
      <c r="J89" s="32"/>
      <c r="K89" s="32"/>
      <c r="L89" s="32"/>
      <c r="M89" s="32"/>
      <c r="N89" s="32"/>
      <c r="O89" s="32"/>
      <c r="P89" s="32"/>
      <c r="Q89" s="32"/>
      <c r="R89" s="32"/>
      <c r="S89" s="32"/>
      <c r="T89" s="32"/>
      <c r="U89" s="32"/>
    </row>
    <row r="90" spans="1:21" ht="20.25" customHeight="1" x14ac:dyDescent="0.3">
      <c r="A90" s="82" t="s">
        <v>13</v>
      </c>
      <c r="B90" s="83"/>
      <c r="C90" s="84">
        <f>COUNTA(A93:A97)</f>
        <v>0</v>
      </c>
      <c r="D90" s="85"/>
      <c r="E90" s="85"/>
      <c r="F90" s="85"/>
      <c r="G90" s="85"/>
      <c r="H90" s="86"/>
      <c r="I90" s="32"/>
      <c r="J90" s="32"/>
      <c r="K90" s="32"/>
      <c r="L90" s="32"/>
      <c r="M90" s="32"/>
      <c r="N90" s="32"/>
      <c r="O90" s="32"/>
      <c r="P90" s="32"/>
      <c r="Q90" s="32"/>
      <c r="R90" s="32"/>
      <c r="S90" s="32"/>
      <c r="T90" s="32"/>
      <c r="U90" s="32"/>
    </row>
    <row r="91" spans="1:21" ht="22.5" customHeight="1" x14ac:dyDescent="0.3">
      <c r="I91" s="32"/>
      <c r="J91" s="32"/>
      <c r="K91" s="32"/>
      <c r="L91" s="32"/>
      <c r="M91" s="32"/>
      <c r="N91" s="32"/>
      <c r="O91" s="32"/>
      <c r="P91" s="32"/>
      <c r="Q91" s="32"/>
      <c r="R91" s="32"/>
      <c r="S91" s="32"/>
      <c r="T91" s="32"/>
      <c r="U91" s="32"/>
    </row>
    <row r="92" spans="1:21" ht="32.25" customHeight="1" x14ac:dyDescent="0.3">
      <c r="A92" s="4" t="s">
        <v>2</v>
      </c>
      <c r="B92" s="4" t="s">
        <v>8</v>
      </c>
      <c r="C92" s="4" t="s">
        <v>3</v>
      </c>
      <c r="D92" s="4" t="str">
        <f>'Récapitulatif HOMMES'!$D$12</f>
        <v>CATÉGORIE D'AGE</v>
      </c>
      <c r="E92" s="4" t="str">
        <f>'Récapitulatif HOMMES'!$E$12</f>
        <v>CATEGORIE DE LICENCE</v>
      </c>
      <c r="F92" s="4" t="s">
        <v>0</v>
      </c>
      <c r="G92" s="4" t="s">
        <v>18</v>
      </c>
      <c r="H92" s="4" t="s">
        <v>1</v>
      </c>
      <c r="I92" s="32"/>
      <c r="J92" s="32"/>
      <c r="K92" s="32"/>
      <c r="L92" s="32"/>
      <c r="M92" s="32"/>
      <c r="N92" s="32"/>
      <c r="O92" s="32"/>
      <c r="P92" s="32"/>
      <c r="Q92" s="32"/>
      <c r="R92" s="32"/>
      <c r="S92" s="32"/>
      <c r="T92" s="32"/>
      <c r="U92" s="32"/>
    </row>
    <row r="93" spans="1:21" ht="20.25" customHeight="1" x14ac:dyDescent="0.3">
      <c r="A93" s="7"/>
      <c r="B93" s="8">
        <f>IF(ISNA((VLOOKUP(A93,'Récapitulatif HOMMES'!A$13:H$43,2,FALSE))),0,(VLOOKUP(A93,'Récapitulatif HOMMES'!A$13:H$43,2,FALSE)))</f>
        <v>0</v>
      </c>
      <c r="C93" s="8">
        <f>IF(ISNA((VLOOKUP(B93,'Récapitulatif HOMMES'!B$13:I$43,2,FALSE))),0,(VLOOKUP(B93,'Récapitulatif HOMMES'!B$13:I$43,2,FALSE)))</f>
        <v>0</v>
      </c>
      <c r="D93" s="8">
        <f>IF(ISNA((VLOOKUP(A93,'Récapitulatif HOMMES'!A$13:K$43,4,FALSE))),0,(VLOOKUP(A93,'Récapitulatif HOMMES'!A$13:K$43,4,FALSE)))</f>
        <v>0</v>
      </c>
      <c r="E93" s="8">
        <f>IF(ISNA((VLOOKUP(A93,'Récapitulatif HOMMES'!A$13:K$43,5,FALSE))),0,(VLOOKUP(A93,'Récapitulatif HOMMES'!A$13:K$43,5,FALSE)))</f>
        <v>0</v>
      </c>
      <c r="F93" s="8">
        <f>IF(ISNA((VLOOKUP(A93,'Récapitulatif HOMMES'!A$13:I$43,6,FALSE))),0,(VLOOKUP(A93,'Récapitulatif HOMMES'!A$13:I$43,6,FALSE)))</f>
        <v>0</v>
      </c>
      <c r="G93" s="8">
        <f>IF(ISNA((VLOOKUP(A93,'Récapitulatif HOMMES'!A$13:I$42,7,FALSE))),0,(VLOOKUP(A93,'Récapitulatif HOMMES'!A$13:L$42,7,FALSE)))</f>
        <v>0</v>
      </c>
      <c r="H93" s="8">
        <f>IF(ISNA((VLOOKUP(G93,'Récapitulatif HOMMES'!G$13:M$43,2,FALSE))),0,(VLOOKUP(G93,'Récapitulatif HOMMES'!G$13:M$43,2,FALSE)))</f>
        <v>0</v>
      </c>
      <c r="I93" s="32"/>
      <c r="J93" s="32"/>
      <c r="K93" s="32"/>
      <c r="L93" s="32"/>
      <c r="M93" s="32"/>
      <c r="N93" s="32"/>
      <c r="O93" s="32"/>
      <c r="P93" s="32"/>
      <c r="Q93" s="32"/>
      <c r="R93" s="32"/>
      <c r="S93" s="32"/>
      <c r="T93" s="32"/>
      <c r="U93" s="32"/>
    </row>
    <row r="94" spans="1:21" ht="20.25" customHeight="1" x14ac:dyDescent="0.3">
      <c r="A94" s="7"/>
      <c r="B94" s="8">
        <f>IF(ISNA((VLOOKUP(A94,'Récapitulatif HOMMES'!A$13:H$43,2,FALSE))),0,(VLOOKUP(A94,'Récapitulatif HOMMES'!A$13:H$43,2,FALSE)))</f>
        <v>0</v>
      </c>
      <c r="C94" s="8">
        <f>IF(ISNA((VLOOKUP(B94,'Récapitulatif HOMMES'!B$13:I$43,2,FALSE))),0,(VLOOKUP(B94,'Récapitulatif HOMMES'!B$13:I$43,2,FALSE)))</f>
        <v>0</v>
      </c>
      <c r="D94" s="8">
        <f>IF(ISNA((VLOOKUP(A94,'Récapitulatif HOMMES'!A$13:K$43,4,FALSE))),0,(VLOOKUP(A94,'Récapitulatif HOMMES'!A$13:K$43,4,FALSE)))</f>
        <v>0</v>
      </c>
      <c r="E94" s="8">
        <f>IF(ISNA((VLOOKUP(A94,'Récapitulatif HOMMES'!A$13:K$43,5,FALSE))),0,(VLOOKUP(A94,'Récapitulatif HOMMES'!A$13:K$43,5,FALSE)))</f>
        <v>0</v>
      </c>
      <c r="F94" s="8">
        <f>IF(ISNA((VLOOKUP(A94,'Récapitulatif HOMMES'!A$13:I$43,6,FALSE))),0,(VLOOKUP(A94,'Récapitulatif HOMMES'!A$13:I$43,6,FALSE)))</f>
        <v>0</v>
      </c>
      <c r="G94" s="8">
        <f>IF(ISNA((VLOOKUP(A94,'Récapitulatif HOMMES'!A$13:I$42,7,FALSE))),0,(VLOOKUP(A94,'Récapitulatif HOMMES'!A$13:L$42,7,FALSE)))</f>
        <v>0</v>
      </c>
      <c r="H94" s="8">
        <f>IF(ISNA((VLOOKUP(G94,'Récapitulatif HOMMES'!G$13:M$43,2,FALSE))),0,(VLOOKUP(G94,'Récapitulatif HOMMES'!G$13:M$43,2,FALSE)))</f>
        <v>0</v>
      </c>
      <c r="I94" s="32"/>
      <c r="J94" s="32"/>
      <c r="K94" s="32"/>
      <c r="L94" s="32"/>
      <c r="M94" s="32"/>
      <c r="N94" s="32"/>
      <c r="O94" s="32"/>
      <c r="P94" s="32"/>
      <c r="Q94" s="32"/>
      <c r="R94" s="32"/>
      <c r="S94" s="32"/>
      <c r="T94" s="32"/>
      <c r="U94" s="32"/>
    </row>
    <row r="95" spans="1:21" ht="20.25" customHeight="1" x14ac:dyDescent="0.3">
      <c r="A95" s="7"/>
      <c r="B95" s="8">
        <f>IF(ISNA((VLOOKUP(A95,'Récapitulatif HOMMES'!A$13:H$43,2,FALSE))),0,(VLOOKUP(A95,'Récapitulatif HOMMES'!A$13:H$43,2,FALSE)))</f>
        <v>0</v>
      </c>
      <c r="C95" s="8">
        <f>IF(ISNA((VLOOKUP(B95,'Récapitulatif HOMMES'!B$13:I$43,2,FALSE))),0,(VLOOKUP(B95,'Récapitulatif HOMMES'!B$13:I$43,2,FALSE)))</f>
        <v>0</v>
      </c>
      <c r="D95" s="8">
        <f>IF(ISNA((VLOOKUP(A95,'Récapitulatif HOMMES'!A$13:K$43,4,FALSE))),0,(VLOOKUP(A95,'Récapitulatif HOMMES'!A$13:K$43,4,FALSE)))</f>
        <v>0</v>
      </c>
      <c r="E95" s="8">
        <f>IF(ISNA((VLOOKUP(A95,'Récapitulatif HOMMES'!A$13:K$43,5,FALSE))),0,(VLOOKUP(A95,'Récapitulatif HOMMES'!A$13:K$43,5,FALSE)))</f>
        <v>0</v>
      </c>
      <c r="F95" s="8">
        <f>IF(ISNA((VLOOKUP(A95,'Récapitulatif HOMMES'!A$13:I$43,6,FALSE))),0,(VLOOKUP(A95,'Récapitulatif HOMMES'!A$13:I$43,6,FALSE)))</f>
        <v>0</v>
      </c>
      <c r="G95" s="8">
        <f>IF(ISNA((VLOOKUP(A95,'Récapitulatif HOMMES'!A$13:I$42,7,FALSE))),0,(VLOOKUP(A95,'Récapitulatif HOMMES'!A$13:L$42,7,FALSE)))</f>
        <v>0</v>
      </c>
      <c r="H95" s="8">
        <f>IF(ISNA((VLOOKUP(G95,'Récapitulatif HOMMES'!G$13:M$43,2,FALSE))),0,(VLOOKUP(G95,'Récapitulatif HOMMES'!G$13:M$43,2,FALSE)))</f>
        <v>0</v>
      </c>
      <c r="I95" s="32"/>
      <c r="J95" s="32"/>
      <c r="K95" s="32"/>
      <c r="L95" s="32"/>
      <c r="M95" s="32"/>
      <c r="N95" s="32"/>
      <c r="O95" s="32"/>
      <c r="P95" s="32"/>
      <c r="Q95" s="32"/>
      <c r="R95" s="32"/>
      <c r="S95" s="32"/>
      <c r="T95" s="32"/>
      <c r="U95" s="32"/>
    </row>
    <row r="96" spans="1:21" ht="20.25" customHeight="1" x14ac:dyDescent="0.3">
      <c r="A96" s="7"/>
      <c r="B96" s="8">
        <f>IF(ISNA((VLOOKUP(A96,'Récapitulatif HOMMES'!A$13:H$43,2,FALSE))),0,(VLOOKUP(A96,'Récapitulatif HOMMES'!A$13:H$43,2,FALSE)))</f>
        <v>0</v>
      </c>
      <c r="C96" s="8">
        <f>IF(ISNA((VLOOKUP(B96,'Récapitulatif HOMMES'!B$13:I$43,2,FALSE))),0,(VLOOKUP(B96,'Récapitulatif HOMMES'!B$13:I$43,2,FALSE)))</f>
        <v>0</v>
      </c>
      <c r="D96" s="8">
        <f>IF(ISNA((VLOOKUP(A96,'Récapitulatif HOMMES'!A$13:K$43,4,FALSE))),0,(VLOOKUP(A96,'Récapitulatif HOMMES'!A$13:K$43,4,FALSE)))</f>
        <v>0</v>
      </c>
      <c r="E96" s="8">
        <f>IF(ISNA((VLOOKUP(A96,'Récapitulatif HOMMES'!A$13:K$43,5,FALSE))),0,(VLOOKUP(A96,'Récapitulatif HOMMES'!A$13:K$43,5,FALSE)))</f>
        <v>0</v>
      </c>
      <c r="F96" s="8">
        <f>IF(ISNA((VLOOKUP(A96,'Récapitulatif HOMMES'!A$13:I$43,6,FALSE))),0,(VLOOKUP(A96,'Récapitulatif HOMMES'!A$13:I$43,6,FALSE)))</f>
        <v>0</v>
      </c>
      <c r="G96" s="8">
        <f>IF(ISNA((VLOOKUP(A96,'Récapitulatif HOMMES'!A$13:I$42,7,FALSE))),0,(VLOOKUP(A96,'Récapitulatif HOMMES'!A$13:L$42,7,FALSE)))</f>
        <v>0</v>
      </c>
      <c r="H96" s="8">
        <f>IF(ISNA((VLOOKUP(G96,'Récapitulatif HOMMES'!G$13:M$43,2,FALSE))),0,(VLOOKUP(G96,'Récapitulatif HOMMES'!G$13:M$43,2,FALSE)))</f>
        <v>0</v>
      </c>
      <c r="I96" s="32"/>
      <c r="J96" s="32"/>
      <c r="K96" s="32"/>
      <c r="L96" s="32"/>
      <c r="M96" s="32"/>
      <c r="N96" s="32"/>
      <c r="O96" s="32"/>
      <c r="P96" s="32"/>
      <c r="Q96" s="32"/>
      <c r="R96" s="32"/>
      <c r="S96" s="32"/>
      <c r="T96" s="32"/>
      <c r="U96" s="32"/>
    </row>
    <row r="97" spans="1:21" ht="20.25" customHeight="1" x14ac:dyDescent="0.3">
      <c r="A97" s="7"/>
      <c r="B97" s="8">
        <f>IF(ISNA((VLOOKUP(A97,'Récapitulatif HOMMES'!A$13:H$43,2,FALSE))),0,(VLOOKUP(A97,'Récapitulatif HOMMES'!A$13:H$43,2,FALSE)))</f>
        <v>0</v>
      </c>
      <c r="C97" s="8">
        <f>IF(ISNA((VLOOKUP(B97,'Récapitulatif HOMMES'!B$13:I$43,2,FALSE))),0,(VLOOKUP(B97,'Récapitulatif HOMMES'!B$13:I$43,2,FALSE)))</f>
        <v>0</v>
      </c>
      <c r="D97" s="8">
        <f>IF(ISNA((VLOOKUP(A97,'Récapitulatif HOMMES'!A$13:K$43,4,FALSE))),0,(VLOOKUP(A97,'Récapitulatif HOMMES'!A$13:K$43,4,FALSE)))</f>
        <v>0</v>
      </c>
      <c r="E97" s="8">
        <f>IF(ISNA((VLOOKUP(A97,'Récapitulatif HOMMES'!A$13:K$43,5,FALSE))),0,(VLOOKUP(A97,'Récapitulatif HOMMES'!A$13:K$43,5,FALSE)))</f>
        <v>0</v>
      </c>
      <c r="F97" s="8">
        <f>IF(ISNA((VLOOKUP(A97,'Récapitulatif HOMMES'!A$13:I$43,6,FALSE))),0,(VLOOKUP(A97,'Récapitulatif HOMMES'!A$13:I$43,6,FALSE)))</f>
        <v>0</v>
      </c>
      <c r="G97" s="8">
        <f>IF(ISNA((VLOOKUP(A97,'Récapitulatif HOMMES'!A$13:I$42,7,FALSE))),0,(VLOOKUP(A97,'Récapitulatif HOMMES'!A$13:L$42,7,FALSE)))</f>
        <v>0</v>
      </c>
      <c r="H97" s="8">
        <f>IF(ISNA((VLOOKUP(G97,'Récapitulatif HOMMES'!G$13:M$43,2,FALSE))),0,(VLOOKUP(G97,'Récapitulatif HOMMES'!G$13:M$43,2,FALSE)))</f>
        <v>0</v>
      </c>
      <c r="I97" s="32"/>
      <c r="J97" s="32"/>
      <c r="K97" s="32"/>
      <c r="L97" s="32"/>
      <c r="M97" s="32"/>
      <c r="N97" s="32"/>
      <c r="O97" s="32"/>
      <c r="P97" s="32"/>
      <c r="Q97" s="32"/>
      <c r="R97" s="32"/>
      <c r="S97" s="32"/>
      <c r="T97" s="32"/>
      <c r="U97" s="32"/>
    </row>
    <row r="98" spans="1:21" ht="18" customHeight="1" x14ac:dyDescent="0.3">
      <c r="I98" s="32"/>
      <c r="J98" s="32"/>
      <c r="K98" s="32"/>
      <c r="L98" s="32"/>
      <c r="M98" s="32"/>
      <c r="N98" s="32"/>
      <c r="O98" s="32"/>
      <c r="P98" s="32"/>
      <c r="Q98" s="32"/>
      <c r="R98" s="32"/>
      <c r="S98" s="32"/>
      <c r="T98" s="32"/>
      <c r="U98" s="32"/>
    </row>
    <row r="99" spans="1:21" ht="18" customHeight="1" x14ac:dyDescent="0.3">
      <c r="I99" s="32"/>
      <c r="J99" s="32"/>
      <c r="K99" s="32"/>
      <c r="L99" s="32"/>
      <c r="M99" s="32"/>
      <c r="N99" s="32"/>
      <c r="O99" s="32"/>
      <c r="P99" s="32"/>
      <c r="Q99" s="32"/>
      <c r="R99" s="32"/>
      <c r="S99" s="32"/>
      <c r="T99" s="32"/>
      <c r="U99" s="32"/>
    </row>
    <row r="100" spans="1:21" ht="18" customHeight="1" x14ac:dyDescent="0.3">
      <c r="I100" s="32"/>
      <c r="J100" s="32"/>
      <c r="K100" s="32"/>
      <c r="L100" s="32"/>
      <c r="M100" s="32"/>
      <c r="N100" s="32"/>
      <c r="O100" s="32"/>
      <c r="P100" s="32"/>
      <c r="Q100" s="32"/>
      <c r="R100" s="32"/>
      <c r="S100" s="32"/>
      <c r="T100" s="32"/>
      <c r="U100" s="32"/>
    </row>
    <row r="101" spans="1:21" ht="18" customHeight="1" x14ac:dyDescent="0.3">
      <c r="I101" s="32"/>
      <c r="J101" s="32"/>
      <c r="K101" s="32"/>
      <c r="L101" s="32"/>
      <c r="M101" s="32"/>
      <c r="N101" s="32"/>
      <c r="O101" s="32"/>
      <c r="P101" s="32"/>
      <c r="Q101" s="32"/>
      <c r="R101" s="32"/>
      <c r="S101" s="32"/>
      <c r="T101" s="32"/>
      <c r="U101" s="32"/>
    </row>
    <row r="102" spans="1:21" ht="18" customHeight="1" x14ac:dyDescent="0.3">
      <c r="I102" s="32"/>
      <c r="J102" s="32"/>
      <c r="K102" s="32"/>
      <c r="L102" s="32"/>
      <c r="M102" s="32"/>
      <c r="N102" s="32"/>
      <c r="O102" s="32"/>
      <c r="P102" s="32"/>
      <c r="Q102" s="32"/>
      <c r="R102" s="32"/>
      <c r="S102" s="32"/>
      <c r="T102" s="32"/>
      <c r="U102" s="32"/>
    </row>
    <row r="103" spans="1:21" ht="18" customHeight="1" x14ac:dyDescent="0.3">
      <c r="I103" s="32"/>
      <c r="J103" s="32"/>
      <c r="K103" s="32"/>
      <c r="L103" s="32"/>
      <c r="M103" s="32"/>
      <c r="N103" s="32"/>
      <c r="O103" s="32"/>
      <c r="P103" s="32"/>
      <c r="Q103" s="32"/>
      <c r="R103" s="32"/>
      <c r="S103" s="32"/>
      <c r="T103" s="32"/>
      <c r="U103" s="32"/>
    </row>
    <row r="104" spans="1:21" ht="18" customHeight="1" x14ac:dyDescent="0.3">
      <c r="I104" s="32"/>
      <c r="J104" s="32"/>
      <c r="K104" s="32"/>
      <c r="L104" s="32"/>
      <c r="M104" s="32"/>
      <c r="N104" s="32"/>
      <c r="O104" s="32"/>
      <c r="P104" s="32"/>
      <c r="Q104" s="32"/>
      <c r="R104" s="32"/>
      <c r="S104" s="32"/>
      <c r="T104" s="32"/>
      <c r="U104" s="32"/>
    </row>
    <row r="105" spans="1:21" ht="18" customHeight="1" x14ac:dyDescent="0.3">
      <c r="I105" s="32"/>
      <c r="J105" s="32"/>
      <c r="K105" s="32"/>
      <c r="L105" s="32"/>
      <c r="M105" s="32"/>
      <c r="N105" s="32"/>
      <c r="O105" s="32"/>
      <c r="P105" s="32"/>
      <c r="Q105" s="32"/>
      <c r="R105" s="32"/>
      <c r="S105" s="32"/>
      <c r="T105" s="32"/>
      <c r="U105" s="32"/>
    </row>
    <row r="106" spans="1:21" ht="18" customHeight="1" x14ac:dyDescent="0.3">
      <c r="I106" s="32"/>
      <c r="J106" s="32"/>
      <c r="K106" s="32"/>
      <c r="L106" s="32"/>
      <c r="M106" s="32"/>
      <c r="N106" s="32"/>
      <c r="O106" s="32"/>
      <c r="P106" s="32"/>
      <c r="Q106" s="32"/>
      <c r="R106" s="32"/>
      <c r="S106" s="32"/>
      <c r="T106" s="32"/>
      <c r="U106" s="32"/>
    </row>
    <row r="107" spans="1:21" ht="18" customHeight="1" x14ac:dyDescent="0.3">
      <c r="I107" s="32"/>
      <c r="J107" s="32"/>
      <c r="K107" s="32"/>
      <c r="L107" s="32"/>
      <c r="M107" s="32"/>
      <c r="N107" s="32"/>
      <c r="O107" s="32"/>
      <c r="P107" s="32"/>
      <c r="Q107" s="32"/>
      <c r="R107" s="32"/>
      <c r="S107" s="32"/>
      <c r="T107" s="32"/>
      <c r="U107" s="32"/>
    </row>
    <row r="108" spans="1:21" ht="18" customHeight="1" x14ac:dyDescent="0.3">
      <c r="I108" s="32"/>
      <c r="J108" s="32"/>
      <c r="K108" s="32"/>
      <c r="L108" s="32"/>
      <c r="M108" s="32"/>
      <c r="N108" s="32"/>
      <c r="O108" s="32"/>
      <c r="P108" s="32"/>
      <c r="Q108" s="32"/>
      <c r="R108" s="32"/>
      <c r="S108" s="32"/>
      <c r="T108" s="32"/>
      <c r="U108" s="32"/>
    </row>
    <row r="109" spans="1:21" ht="18" customHeight="1" x14ac:dyDescent="0.3">
      <c r="I109" s="32"/>
      <c r="J109" s="32"/>
      <c r="K109" s="32"/>
      <c r="L109" s="32"/>
      <c r="M109" s="32"/>
      <c r="N109" s="32"/>
      <c r="O109" s="32"/>
      <c r="P109" s="32"/>
      <c r="Q109" s="32"/>
      <c r="R109" s="32"/>
      <c r="S109" s="32"/>
      <c r="T109" s="32"/>
      <c r="U109" s="32"/>
    </row>
    <row r="110" spans="1:21" ht="18" customHeight="1" x14ac:dyDescent="0.3">
      <c r="I110" s="32"/>
      <c r="J110" s="32"/>
      <c r="K110" s="32"/>
      <c r="L110" s="32"/>
      <c r="M110" s="32"/>
      <c r="N110" s="32"/>
      <c r="O110" s="32"/>
      <c r="P110" s="32"/>
      <c r="Q110" s="32"/>
      <c r="R110" s="32"/>
      <c r="S110" s="32"/>
      <c r="T110" s="32"/>
      <c r="U110" s="32"/>
    </row>
    <row r="111" spans="1:21" ht="18" customHeight="1" x14ac:dyDescent="0.3">
      <c r="I111" s="32"/>
      <c r="J111" s="32"/>
      <c r="K111" s="32"/>
      <c r="L111" s="32"/>
      <c r="M111" s="32"/>
      <c r="N111" s="32"/>
      <c r="O111" s="32"/>
      <c r="P111" s="32"/>
      <c r="Q111" s="32"/>
      <c r="R111" s="32"/>
      <c r="S111" s="32"/>
      <c r="T111" s="32"/>
      <c r="U111" s="32"/>
    </row>
    <row r="112" spans="1:21" ht="18" customHeight="1" x14ac:dyDescent="0.3">
      <c r="I112" s="32"/>
      <c r="J112" s="32"/>
      <c r="K112" s="32"/>
      <c r="L112" s="32"/>
      <c r="M112" s="32"/>
      <c r="N112" s="32"/>
      <c r="O112" s="32"/>
      <c r="P112" s="32"/>
      <c r="Q112" s="32"/>
      <c r="R112" s="32"/>
      <c r="S112" s="32"/>
      <c r="T112" s="32"/>
      <c r="U112" s="32"/>
    </row>
    <row r="113" spans="9:21" ht="18" customHeight="1" x14ac:dyDescent="0.3">
      <c r="I113" s="32"/>
      <c r="J113" s="32"/>
      <c r="K113" s="32"/>
      <c r="L113" s="32"/>
      <c r="M113" s="32"/>
      <c r="N113" s="32"/>
      <c r="O113" s="32"/>
      <c r="P113" s="32"/>
      <c r="Q113" s="32"/>
      <c r="R113" s="32"/>
      <c r="S113" s="32"/>
      <c r="T113" s="32"/>
      <c r="U113" s="32"/>
    </row>
    <row r="114" spans="9:21" ht="18" customHeight="1" x14ac:dyDescent="0.3">
      <c r="I114" s="32"/>
      <c r="J114" s="32"/>
      <c r="K114" s="32"/>
      <c r="L114" s="32"/>
      <c r="M114" s="32"/>
      <c r="N114" s="32"/>
      <c r="O114" s="32"/>
      <c r="P114" s="32"/>
      <c r="Q114" s="32"/>
      <c r="R114" s="32"/>
      <c r="S114" s="32"/>
      <c r="T114" s="32"/>
      <c r="U114" s="32"/>
    </row>
    <row r="115" spans="9:21" ht="18" customHeight="1" x14ac:dyDescent="0.3">
      <c r="I115" s="32"/>
      <c r="J115" s="32"/>
      <c r="K115" s="32"/>
      <c r="L115" s="32"/>
      <c r="M115" s="32"/>
      <c r="N115" s="32"/>
      <c r="O115" s="32"/>
      <c r="P115" s="32"/>
      <c r="Q115" s="32"/>
      <c r="R115" s="32"/>
      <c r="S115" s="32"/>
      <c r="T115" s="32"/>
      <c r="U115" s="32"/>
    </row>
    <row r="116" spans="9:21" ht="18" customHeight="1" x14ac:dyDescent="0.3">
      <c r="I116" s="32"/>
      <c r="J116" s="32"/>
      <c r="K116" s="32"/>
      <c r="L116" s="32"/>
      <c r="M116" s="32"/>
      <c r="N116" s="32"/>
      <c r="O116" s="32"/>
      <c r="P116" s="32"/>
      <c r="Q116" s="32"/>
      <c r="R116" s="32"/>
      <c r="S116" s="32"/>
      <c r="T116" s="32"/>
      <c r="U116" s="32"/>
    </row>
    <row r="117" spans="9:21" ht="18" customHeight="1" x14ac:dyDescent="0.3">
      <c r="I117" s="32"/>
      <c r="J117" s="32"/>
      <c r="K117" s="32"/>
      <c r="L117" s="32"/>
      <c r="M117" s="32"/>
      <c r="N117" s="32"/>
      <c r="O117" s="32"/>
      <c r="P117" s="32"/>
      <c r="Q117" s="32"/>
      <c r="R117" s="32"/>
      <c r="S117" s="32"/>
      <c r="T117" s="32"/>
      <c r="U117" s="32"/>
    </row>
    <row r="118" spans="9:21" ht="18" customHeight="1" x14ac:dyDescent="0.3">
      <c r="I118" s="32"/>
      <c r="J118" s="32"/>
      <c r="K118" s="32"/>
      <c r="L118" s="32"/>
      <c r="M118" s="32"/>
      <c r="N118" s="32"/>
      <c r="O118" s="32"/>
      <c r="P118" s="32"/>
      <c r="Q118" s="32"/>
      <c r="R118" s="32"/>
      <c r="S118" s="32"/>
      <c r="T118" s="32"/>
      <c r="U118" s="32"/>
    </row>
    <row r="119" spans="9:21" ht="18" customHeight="1" x14ac:dyDescent="0.3">
      <c r="I119" s="32"/>
      <c r="J119" s="32"/>
      <c r="K119" s="32"/>
      <c r="L119" s="32"/>
      <c r="M119" s="32"/>
      <c r="N119" s="32"/>
      <c r="O119" s="32"/>
      <c r="P119" s="32"/>
      <c r="Q119" s="32"/>
      <c r="R119" s="32"/>
      <c r="S119" s="32"/>
      <c r="T119" s="32"/>
      <c r="U119" s="32"/>
    </row>
    <row r="120" spans="9:21" ht="18" customHeight="1" x14ac:dyDescent="0.3">
      <c r="I120" s="32"/>
      <c r="J120" s="32"/>
      <c r="K120" s="32"/>
      <c r="L120" s="32"/>
      <c r="M120" s="32"/>
      <c r="N120" s="32"/>
      <c r="O120" s="32"/>
      <c r="P120" s="32"/>
      <c r="Q120" s="32"/>
      <c r="R120" s="32"/>
      <c r="S120" s="32"/>
      <c r="T120" s="32"/>
      <c r="U120" s="32"/>
    </row>
    <row r="121" spans="9:21" ht="18" customHeight="1" x14ac:dyDescent="0.3">
      <c r="I121" s="32"/>
      <c r="J121" s="32"/>
      <c r="K121" s="32"/>
      <c r="L121" s="32"/>
      <c r="M121" s="32"/>
      <c r="N121" s="32"/>
      <c r="O121" s="32"/>
      <c r="P121" s="32"/>
      <c r="Q121" s="32"/>
      <c r="R121" s="32"/>
      <c r="S121" s="32"/>
      <c r="T121" s="32"/>
      <c r="U121" s="32"/>
    </row>
    <row r="122" spans="9:21" ht="18" customHeight="1" x14ac:dyDescent="0.3">
      <c r="I122" s="32"/>
      <c r="J122" s="32"/>
      <c r="K122" s="32"/>
      <c r="L122" s="32"/>
      <c r="M122" s="32"/>
      <c r="N122" s="32"/>
      <c r="O122" s="32"/>
      <c r="P122" s="32"/>
      <c r="Q122" s="32"/>
      <c r="R122" s="32"/>
      <c r="S122" s="32"/>
      <c r="T122" s="32"/>
      <c r="U122" s="32"/>
    </row>
    <row r="123" spans="9:21" ht="18" customHeight="1" x14ac:dyDescent="0.3">
      <c r="I123" s="32"/>
      <c r="J123" s="32"/>
      <c r="K123" s="32"/>
      <c r="L123" s="32"/>
      <c r="M123" s="32"/>
      <c r="N123" s="32"/>
      <c r="O123" s="32"/>
      <c r="P123" s="32"/>
      <c r="Q123" s="32"/>
      <c r="R123" s="32"/>
      <c r="S123" s="32"/>
      <c r="T123" s="32"/>
      <c r="U123" s="32"/>
    </row>
    <row r="124" spans="9:21" ht="18" customHeight="1" x14ac:dyDescent="0.3">
      <c r="I124" s="32"/>
      <c r="J124" s="32"/>
      <c r="K124" s="32"/>
      <c r="L124" s="32"/>
      <c r="M124" s="32"/>
      <c r="N124" s="32"/>
      <c r="O124" s="32"/>
      <c r="P124" s="32"/>
      <c r="Q124" s="32"/>
      <c r="R124" s="32"/>
      <c r="S124" s="32"/>
      <c r="T124" s="32"/>
      <c r="U124" s="32"/>
    </row>
    <row r="125" spans="9:21" ht="18" customHeight="1" x14ac:dyDescent="0.3">
      <c r="I125" s="32"/>
      <c r="J125" s="32"/>
      <c r="K125" s="32"/>
      <c r="L125" s="32"/>
      <c r="M125" s="32"/>
      <c r="N125" s="32"/>
      <c r="O125" s="32"/>
      <c r="P125" s="32"/>
      <c r="Q125" s="32"/>
      <c r="R125" s="32"/>
      <c r="S125" s="32"/>
      <c r="T125" s="32"/>
      <c r="U125" s="32"/>
    </row>
    <row r="126" spans="9:21" ht="18" customHeight="1" x14ac:dyDescent="0.3">
      <c r="I126" s="32"/>
      <c r="J126" s="32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</row>
    <row r="127" spans="9:21" ht="18" customHeight="1" x14ac:dyDescent="0.3">
      <c r="I127" s="32"/>
      <c r="J127" s="32"/>
      <c r="K127" s="32"/>
      <c r="L127" s="32"/>
      <c r="M127" s="32"/>
      <c r="N127" s="32"/>
      <c r="O127" s="32"/>
      <c r="P127" s="32"/>
      <c r="Q127" s="32"/>
      <c r="R127" s="32"/>
      <c r="S127" s="32"/>
      <c r="T127" s="32"/>
      <c r="U127" s="32"/>
    </row>
    <row r="128" spans="9:21" ht="18" customHeight="1" x14ac:dyDescent="0.3">
      <c r="I128" s="32"/>
      <c r="J128" s="32"/>
      <c r="K128" s="32"/>
      <c r="L128" s="32"/>
      <c r="M128" s="32"/>
      <c r="N128" s="32"/>
      <c r="O128" s="32"/>
      <c r="P128" s="32"/>
      <c r="Q128" s="32"/>
      <c r="R128" s="32"/>
      <c r="S128" s="32"/>
      <c r="T128" s="32"/>
      <c r="U128" s="32"/>
    </row>
    <row r="129" spans="9:21" ht="18" customHeight="1" x14ac:dyDescent="0.3">
      <c r="I129" s="32"/>
      <c r="J129" s="32"/>
      <c r="K129" s="32"/>
      <c r="L129" s="32"/>
      <c r="M129" s="32"/>
      <c r="N129" s="32"/>
      <c r="O129" s="32"/>
      <c r="P129" s="32"/>
      <c r="Q129" s="32"/>
      <c r="R129" s="32"/>
      <c r="S129" s="32"/>
      <c r="T129" s="32"/>
      <c r="U129" s="32"/>
    </row>
    <row r="130" spans="9:21" ht="18" customHeight="1" x14ac:dyDescent="0.3">
      <c r="I130" s="32"/>
      <c r="J130" s="32"/>
      <c r="K130" s="32"/>
      <c r="L130" s="32"/>
      <c r="M130" s="32"/>
      <c r="N130" s="32"/>
      <c r="O130" s="32"/>
      <c r="P130" s="32"/>
      <c r="Q130" s="32"/>
      <c r="R130" s="32"/>
      <c r="S130" s="32"/>
      <c r="T130" s="32"/>
      <c r="U130" s="32"/>
    </row>
    <row r="131" spans="9:21" ht="18" customHeight="1" x14ac:dyDescent="0.3">
      <c r="I131" s="32"/>
      <c r="J131" s="32"/>
      <c r="K131" s="32"/>
      <c r="L131" s="32"/>
      <c r="M131" s="32"/>
      <c r="N131" s="32"/>
      <c r="O131" s="32"/>
      <c r="P131" s="32"/>
      <c r="Q131" s="32"/>
      <c r="R131" s="32"/>
      <c r="S131" s="32"/>
      <c r="T131" s="32"/>
      <c r="U131" s="32"/>
    </row>
    <row r="132" spans="9:21" ht="18" customHeight="1" x14ac:dyDescent="0.3">
      <c r="I132" s="32"/>
      <c r="J132" s="32"/>
      <c r="K132" s="32"/>
      <c r="L132" s="32"/>
      <c r="M132" s="32"/>
      <c r="N132" s="32"/>
      <c r="O132" s="32"/>
      <c r="P132" s="32"/>
      <c r="Q132" s="32"/>
      <c r="R132" s="32"/>
      <c r="S132" s="32"/>
      <c r="T132" s="32"/>
      <c r="U132" s="32"/>
    </row>
    <row r="133" spans="9:21" ht="18" customHeight="1" x14ac:dyDescent="0.3">
      <c r="I133" s="32"/>
      <c r="J133" s="32"/>
      <c r="K133" s="32"/>
      <c r="L133" s="32"/>
      <c r="M133" s="32"/>
      <c r="N133" s="32"/>
      <c r="O133" s="32"/>
      <c r="P133" s="32"/>
      <c r="Q133" s="32"/>
      <c r="R133" s="32"/>
      <c r="S133" s="32"/>
      <c r="T133" s="32"/>
      <c r="U133" s="32"/>
    </row>
    <row r="134" spans="9:21" ht="18" customHeight="1" x14ac:dyDescent="0.3">
      <c r="I134" s="32"/>
      <c r="J134" s="32"/>
      <c r="K134" s="32"/>
      <c r="L134" s="32"/>
      <c r="M134" s="32"/>
      <c r="N134" s="32"/>
      <c r="O134" s="32"/>
      <c r="P134" s="32"/>
      <c r="Q134" s="32"/>
      <c r="R134" s="32"/>
      <c r="S134" s="32"/>
      <c r="T134" s="32"/>
      <c r="U134" s="32"/>
    </row>
    <row r="135" spans="9:21" ht="18" customHeight="1" x14ac:dyDescent="0.3">
      <c r="I135" s="32"/>
      <c r="J135" s="32"/>
      <c r="K135" s="32"/>
      <c r="L135" s="32"/>
      <c r="M135" s="32"/>
      <c r="N135" s="32"/>
      <c r="O135" s="32"/>
      <c r="P135" s="32"/>
      <c r="Q135" s="32"/>
      <c r="R135" s="32"/>
      <c r="S135" s="32"/>
      <c r="T135" s="32"/>
      <c r="U135" s="32"/>
    </row>
    <row r="136" spans="9:21" ht="18" customHeight="1" x14ac:dyDescent="0.3">
      <c r="I136" s="32"/>
      <c r="J136" s="32"/>
      <c r="K136" s="32"/>
      <c r="L136" s="32"/>
      <c r="M136" s="32"/>
      <c r="N136" s="32"/>
      <c r="O136" s="32"/>
      <c r="P136" s="32"/>
      <c r="Q136" s="32"/>
      <c r="R136" s="32"/>
      <c r="S136" s="32"/>
      <c r="T136" s="32"/>
      <c r="U136" s="32"/>
    </row>
    <row r="137" spans="9:21" ht="18" customHeight="1" x14ac:dyDescent="0.3">
      <c r="I137" s="32"/>
      <c r="J137" s="32"/>
      <c r="K137" s="32"/>
      <c r="L137" s="32"/>
      <c r="M137" s="32"/>
      <c r="N137" s="32"/>
      <c r="O137" s="32"/>
      <c r="P137" s="32"/>
      <c r="Q137" s="32"/>
      <c r="R137" s="32"/>
      <c r="S137" s="32"/>
      <c r="T137" s="32"/>
      <c r="U137" s="32"/>
    </row>
    <row r="138" spans="9:21" ht="18" customHeight="1" x14ac:dyDescent="0.3">
      <c r="I138" s="32"/>
      <c r="J138" s="32"/>
      <c r="K138" s="32"/>
      <c r="L138" s="32"/>
      <c r="M138" s="32"/>
      <c r="N138" s="32"/>
      <c r="O138" s="32"/>
      <c r="P138" s="32"/>
      <c r="Q138" s="32"/>
      <c r="R138" s="32"/>
      <c r="S138" s="32"/>
      <c r="T138" s="32"/>
      <c r="U138" s="32"/>
    </row>
    <row r="139" spans="9:21" ht="18" customHeight="1" x14ac:dyDescent="0.3">
      <c r="I139" s="32"/>
      <c r="J139" s="32"/>
      <c r="K139" s="32"/>
      <c r="L139" s="32"/>
      <c r="M139" s="32"/>
      <c r="N139" s="32"/>
      <c r="O139" s="32"/>
      <c r="P139" s="32"/>
      <c r="Q139" s="32"/>
      <c r="R139" s="32"/>
      <c r="S139" s="32"/>
      <c r="T139" s="32"/>
      <c r="U139" s="32"/>
    </row>
    <row r="140" spans="9:21" x14ac:dyDescent="0.3">
      <c r="I140" s="32"/>
      <c r="J140" s="32"/>
      <c r="K140" s="32"/>
      <c r="L140" s="32"/>
      <c r="M140" s="32"/>
      <c r="N140" s="32"/>
      <c r="O140" s="32"/>
      <c r="P140" s="32"/>
      <c r="Q140" s="32"/>
      <c r="R140" s="32"/>
      <c r="S140" s="32"/>
      <c r="T140" s="32"/>
      <c r="U140" s="32"/>
    </row>
  </sheetData>
  <sheetProtection algorithmName="SHA-512" hashValue="wCDWP7VQmPBw9iAo2CaYsie3G3oLg1WbpdDqzG2FG9fW0+BJlU2QbrlYI+h05CC4mC9beOmmgfyyTbw1F89gzw==" saltValue="UAe2Hl+VStDjmWYVOVA9/Q==" spinCount="100000" sheet="1" selectLockedCells="1"/>
  <mergeCells count="43">
    <mergeCell ref="A80:B80"/>
    <mergeCell ref="C80:H80"/>
    <mergeCell ref="A89:B89"/>
    <mergeCell ref="C89:H89"/>
    <mergeCell ref="A90:B90"/>
    <mergeCell ref="C90:H90"/>
    <mergeCell ref="A69:B69"/>
    <mergeCell ref="C69:H69"/>
    <mergeCell ref="A70:B70"/>
    <mergeCell ref="C70:H70"/>
    <mergeCell ref="A79:B79"/>
    <mergeCell ref="C79:H79"/>
    <mergeCell ref="A49:B49"/>
    <mergeCell ref="C49:H49"/>
    <mergeCell ref="A58:B58"/>
    <mergeCell ref="C58:H58"/>
    <mergeCell ref="A59:B59"/>
    <mergeCell ref="C59:H59"/>
    <mergeCell ref="A38:B38"/>
    <mergeCell ref="C38:H38"/>
    <mergeCell ref="A39:B39"/>
    <mergeCell ref="C39:H39"/>
    <mergeCell ref="A48:B48"/>
    <mergeCell ref="C48:H48"/>
    <mergeCell ref="A28:B28"/>
    <mergeCell ref="C28:H28"/>
    <mergeCell ref="A29:B29"/>
    <mergeCell ref="C29:H29"/>
    <mergeCell ref="A18:B18"/>
    <mergeCell ref="C18:H18"/>
    <mergeCell ref="A19:B19"/>
    <mergeCell ref="C19:H19"/>
    <mergeCell ref="A9:B9"/>
    <mergeCell ref="C9:H9"/>
    <mergeCell ref="A1:H1"/>
    <mergeCell ref="A2:H2"/>
    <mergeCell ref="A5:B5"/>
    <mergeCell ref="A6:B6"/>
    <mergeCell ref="C5:H5"/>
    <mergeCell ref="C6:H6"/>
    <mergeCell ref="A3:H3"/>
    <mergeCell ref="C8:H8"/>
    <mergeCell ref="A8:B8"/>
  </mergeCells>
  <dataValidations count="1">
    <dataValidation type="custom" allowBlank="1" showInputMessage="1" showErrorMessage="1" sqref="C9:C10 C5 C19 C29 C39 C49 C59 C70 C80 C90" xr:uid="{00000000-0002-0000-0300-000000000000}">
      <formula1>EXACT(C5,UPPER(C5))</formula1>
    </dataValidation>
  </dataValidations>
  <pageMargins left="0" right="0" top="0" bottom="0.39370078740157483" header="0" footer="0"/>
  <pageSetup paperSize="9" scale="76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4" tint="-0.499984740745262"/>
    <pageSetUpPr fitToPage="1"/>
  </sheetPr>
  <dimension ref="A1:U40"/>
  <sheetViews>
    <sheetView zoomScaleNormal="100" workbookViewId="0">
      <selection activeCell="A31" sqref="A31"/>
    </sheetView>
  </sheetViews>
  <sheetFormatPr baseColWidth="10" defaultColWidth="11.44140625" defaultRowHeight="11.4" x14ac:dyDescent="0.3"/>
  <cols>
    <col min="1" max="1" width="3.6640625" style="11" customWidth="1"/>
    <col min="2" max="2" width="24.6640625" style="11" customWidth="1"/>
    <col min="3" max="3" width="5.6640625" style="11" customWidth="1"/>
    <col min="4" max="4" width="17.6640625" style="11" customWidth="1"/>
    <col min="5" max="5" width="17.109375" style="11" customWidth="1"/>
    <col min="6" max="6" width="27.109375" style="11" customWidth="1"/>
    <col min="7" max="7" width="14.6640625" style="11" customWidth="1"/>
    <col min="8" max="16384" width="11.44140625" style="11"/>
  </cols>
  <sheetData>
    <row r="1" spans="1:21" ht="25.5" customHeight="1" x14ac:dyDescent="0.3">
      <c r="A1" s="68" t="str">
        <f>'Récapitulatif HOMMES'!A1</f>
        <v>CHAMPIONNATS DE FRANCE</v>
      </c>
      <c r="B1" s="68"/>
      <c r="C1" s="68"/>
      <c r="D1" s="68"/>
      <c r="E1" s="68"/>
      <c r="F1" s="68"/>
      <c r="G1" s="68"/>
    </row>
    <row r="2" spans="1:21" s="27" customFormat="1" ht="25.5" customHeight="1" x14ac:dyDescent="0.65">
      <c r="A2" s="69" t="str">
        <f>'Récapitulatif HOMMES'!A2</f>
        <v>MASTERS PISTE 2020</v>
      </c>
      <c r="B2" s="69"/>
      <c r="C2" s="69"/>
      <c r="D2" s="69"/>
      <c r="E2" s="69"/>
      <c r="F2" s="69"/>
      <c r="G2" s="69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3"/>
      <c r="T2" s="23"/>
    </row>
    <row r="3" spans="1:21" ht="21" customHeight="1" x14ac:dyDescent="0.3">
      <c r="A3" s="71" t="str">
        <f>'Récapitulatif HOMMES'!A3</f>
        <v>Vélodrome du CREPS  - BOURGES (CENTRE-VAL DE LOIRE)</v>
      </c>
      <c r="B3" s="71"/>
      <c r="C3" s="71"/>
      <c r="D3" s="71"/>
      <c r="E3" s="71"/>
      <c r="F3" s="71"/>
      <c r="G3" s="71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29"/>
      <c r="T3" s="29"/>
    </row>
    <row r="4" spans="1:21" ht="22.5" customHeight="1" x14ac:dyDescent="0.3">
      <c r="A4" s="22"/>
      <c r="B4" s="22"/>
      <c r="C4" s="22"/>
      <c r="D4" s="22"/>
      <c r="E4" s="22"/>
      <c r="F4" s="22"/>
      <c r="G4" s="2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</row>
    <row r="5" spans="1:21" ht="20.25" customHeight="1" x14ac:dyDescent="0.3">
      <c r="A5" s="78" t="s">
        <v>21</v>
      </c>
      <c r="B5" s="78"/>
      <c r="C5" s="79">
        <f>'Récapitulatif HOMMES'!C8</f>
        <v>0</v>
      </c>
      <c r="D5" s="79"/>
      <c r="E5" s="79"/>
      <c r="F5" s="79"/>
      <c r="G5" s="79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</row>
    <row r="6" spans="1:21" ht="20.25" customHeight="1" x14ac:dyDescent="0.3">
      <c r="A6" s="64" t="s">
        <v>7</v>
      </c>
      <c r="B6" s="64"/>
      <c r="C6" s="80" t="s">
        <v>33</v>
      </c>
      <c r="D6" s="80"/>
      <c r="E6" s="80"/>
      <c r="F6" s="80"/>
      <c r="G6" s="80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</row>
    <row r="7" spans="1:21" ht="11.25" customHeight="1" x14ac:dyDescent="0.3">
      <c r="A7" s="18"/>
      <c r="B7" s="18"/>
      <c r="C7" s="19"/>
      <c r="D7" s="19"/>
      <c r="E7" s="19"/>
      <c r="F7" s="19"/>
      <c r="G7" s="19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</row>
    <row r="8" spans="1:21" ht="20.25" customHeight="1" x14ac:dyDescent="0.3">
      <c r="A8" s="64" t="s">
        <v>23</v>
      </c>
      <c r="B8" s="64"/>
      <c r="C8" s="76" t="s">
        <v>34</v>
      </c>
      <c r="D8" s="76"/>
      <c r="E8" s="76"/>
      <c r="F8" s="76"/>
      <c r="G8" s="76"/>
      <c r="H8" s="76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</row>
    <row r="9" spans="1:21" ht="20.25" customHeight="1" x14ac:dyDescent="0.3">
      <c r="A9" s="64" t="s">
        <v>13</v>
      </c>
      <c r="B9" s="64"/>
      <c r="C9" s="65">
        <f>COUNTA(A13:A16,A20)</f>
        <v>0</v>
      </c>
      <c r="D9" s="65"/>
      <c r="E9" s="65"/>
      <c r="F9" s="65"/>
      <c r="G9" s="65"/>
      <c r="H9" s="65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</row>
    <row r="10" spans="1:21" ht="22.5" customHeight="1" x14ac:dyDescent="0.3">
      <c r="A10" s="2"/>
      <c r="B10" s="2"/>
      <c r="C10" s="3"/>
      <c r="D10" s="3"/>
      <c r="E10" s="3"/>
      <c r="F10" s="22"/>
      <c r="G10" s="2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</row>
    <row r="11" spans="1:21" ht="22.5" customHeight="1" x14ac:dyDescent="0.3">
      <c r="A11" s="90" t="s">
        <v>35</v>
      </c>
      <c r="B11" s="90"/>
      <c r="C11" s="90"/>
      <c r="D11" s="90"/>
      <c r="E11" s="90"/>
      <c r="F11" s="90"/>
      <c r="G11" s="90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</row>
    <row r="12" spans="1:21" ht="32.25" customHeight="1" x14ac:dyDescent="0.3">
      <c r="A12" s="4" t="s">
        <v>2</v>
      </c>
      <c r="B12" s="4" t="s">
        <v>8</v>
      </c>
      <c r="C12" s="4" t="s">
        <v>3</v>
      </c>
      <c r="D12" s="4" t="str">
        <f>'Récapitulatif HOMMES'!D$12</f>
        <v>CATÉGORIE D'AGE</v>
      </c>
      <c r="E12" s="4" t="str">
        <f>'Récapitulatif HOMMES'!E$12</f>
        <v>CATEGORIE DE LICENCE</v>
      </c>
      <c r="F12" s="4" t="s">
        <v>0</v>
      </c>
      <c r="G12" s="4" t="s">
        <v>18</v>
      </c>
      <c r="H12" s="4" t="s">
        <v>1</v>
      </c>
      <c r="I12" s="4" t="s">
        <v>56</v>
      </c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</row>
    <row r="13" spans="1:21" ht="20.25" customHeight="1" x14ac:dyDescent="0.3">
      <c r="A13" s="7"/>
      <c r="B13" s="8">
        <f>IF(ISNA((VLOOKUP(A13,'Récapitulatif HOMMES'!A$13:H$43,2,FALSE))),0,(VLOOKUP(A13,'Récapitulatif HOMMES'!A$13:H$43,2,FALSE)))</f>
        <v>0</v>
      </c>
      <c r="C13" s="8">
        <f>IF(ISNA((VLOOKUP(B13,'Récapitulatif HOMMES'!B$13:I$43,2,FALSE))),0,(VLOOKUP(B13,'Récapitulatif HOMMES'!B$13:I$43,2,FALSE)))</f>
        <v>0</v>
      </c>
      <c r="D13" s="8">
        <f>IF(ISNA((VLOOKUP(A13,'Récapitulatif HOMMES'!A$13:K$43,4,FALSE))),0,(VLOOKUP(A13,'Récapitulatif HOMMES'!A$13:K$43,4,FALSE)))</f>
        <v>0</v>
      </c>
      <c r="E13" s="8">
        <f>IF(ISNA((VLOOKUP(A13,'Récapitulatif HOMMES'!A$13:K$43,5,FALSE))),0,(VLOOKUP(A13,'Récapitulatif HOMMES'!A$13:K$43,5,FALSE)))</f>
        <v>0</v>
      </c>
      <c r="F13" s="8">
        <f>IF(ISNA((VLOOKUP(A13,'Récapitulatif HOMMES'!A$13:I$43,6,FALSE))),0,(VLOOKUP(A13,'Récapitulatif HOMMES'!A$13:I$43,6,FALSE)))</f>
        <v>0</v>
      </c>
      <c r="G13" s="8">
        <f>IF(ISNA((VLOOKUP(A13,'Récapitulatif HOMMES'!A$13:I$42,7,FALSE))),0,(VLOOKUP(A13,'Récapitulatif HOMMES'!A$13:L$42,7,FALSE)))</f>
        <v>0</v>
      </c>
      <c r="H13" s="8">
        <f>IF(ISNA((VLOOKUP(G13,'Récapitulatif HOMMES'!G$13:M$43,2,FALSE))),0,(VLOOKUP(G13,'Récapitulatif HOMMES'!G$13:M$43,2,FALSE)))</f>
        <v>0</v>
      </c>
      <c r="I13" s="40" t="s">
        <v>54</v>
      </c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</row>
    <row r="14" spans="1:21" ht="20.25" customHeight="1" x14ac:dyDescent="0.3">
      <c r="A14" s="7"/>
      <c r="B14" s="8">
        <f>IF(ISNA((VLOOKUP(A14,'Récapitulatif HOMMES'!A$13:H$43,2,FALSE))),0,(VLOOKUP(A14,'Récapitulatif HOMMES'!A$13:H$43,2,FALSE)))</f>
        <v>0</v>
      </c>
      <c r="C14" s="8">
        <f>IF(ISNA((VLOOKUP(B14,'Récapitulatif HOMMES'!B$13:I$43,2,FALSE))),0,(VLOOKUP(B14,'Récapitulatif HOMMES'!B$13:I$43,2,FALSE)))</f>
        <v>0</v>
      </c>
      <c r="D14" s="8">
        <f>IF(ISNA((VLOOKUP(A14,'Récapitulatif HOMMES'!A$13:K$43,4,FALSE))),0,(VLOOKUP(A14,'Récapitulatif HOMMES'!A$13:K$43,4,FALSE)))</f>
        <v>0</v>
      </c>
      <c r="E14" s="8">
        <f>IF(ISNA((VLOOKUP(A14,'Récapitulatif HOMMES'!A$13:K$43,5,FALSE))),0,(VLOOKUP(A14,'Récapitulatif HOMMES'!A$13:K$43,5,FALSE)))</f>
        <v>0</v>
      </c>
      <c r="F14" s="8">
        <f>IF(ISNA((VLOOKUP(A14,'Récapitulatif HOMMES'!A$13:I$43,6,FALSE))),0,(VLOOKUP(A14,'Récapitulatif HOMMES'!A$13:I$43,6,FALSE)))</f>
        <v>0</v>
      </c>
      <c r="G14" s="8">
        <f>IF(ISNA((VLOOKUP(A14,'Récapitulatif HOMMES'!A$13:I$42,7,FALSE))),0,(VLOOKUP(A14,'Récapitulatif HOMMES'!A$13:L$42,7,FALSE)))</f>
        <v>0</v>
      </c>
      <c r="H14" s="8">
        <f>IF(ISNA((VLOOKUP(G14,'Récapitulatif HOMMES'!G$13:M$43,2,FALSE))),0,(VLOOKUP(G14,'Récapitulatif HOMMES'!G$13:M$43,2,FALSE)))</f>
        <v>0</v>
      </c>
      <c r="I14" s="40" t="s">
        <v>54</v>
      </c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</row>
    <row r="15" spans="1:21" ht="20.25" customHeight="1" x14ac:dyDescent="0.3">
      <c r="A15" s="7"/>
      <c r="B15" s="8">
        <f>IF(ISNA((VLOOKUP(A15,'Récapitulatif HOMMES'!A$13:H$43,2,FALSE))),0,(VLOOKUP(A15,'Récapitulatif HOMMES'!A$13:H$43,2,FALSE)))</f>
        <v>0</v>
      </c>
      <c r="C15" s="8">
        <f>IF(ISNA((VLOOKUP(B15,'Récapitulatif HOMMES'!B$13:I$43,2,FALSE))),0,(VLOOKUP(B15,'Récapitulatif HOMMES'!B$13:I$43,2,FALSE)))</f>
        <v>0</v>
      </c>
      <c r="D15" s="8">
        <f>IF(ISNA((VLOOKUP(A15,'Récapitulatif HOMMES'!A$13:K$43,4,FALSE))),0,(VLOOKUP(A15,'Récapitulatif HOMMES'!A$13:K$43,4,FALSE)))</f>
        <v>0</v>
      </c>
      <c r="E15" s="8">
        <f>IF(ISNA((VLOOKUP(A15,'Récapitulatif HOMMES'!A$13:K$43,5,FALSE))),0,(VLOOKUP(A15,'Récapitulatif HOMMES'!A$13:K$43,5,FALSE)))</f>
        <v>0</v>
      </c>
      <c r="F15" s="8">
        <f>IF(ISNA((VLOOKUP(A15,'Récapitulatif HOMMES'!A$13:I$43,6,FALSE))),0,(VLOOKUP(A15,'Récapitulatif HOMMES'!A$13:I$43,6,FALSE)))</f>
        <v>0</v>
      </c>
      <c r="G15" s="8">
        <f>IF(ISNA((VLOOKUP(A15,'Récapitulatif HOMMES'!A$13:I$42,7,FALSE))),0,(VLOOKUP(A15,'Récapitulatif HOMMES'!A$13:L$42,7,FALSE)))</f>
        <v>0</v>
      </c>
      <c r="H15" s="8">
        <f>IF(ISNA((VLOOKUP(G15,'Récapitulatif HOMMES'!G$13:M$43,2,FALSE))),0,(VLOOKUP(G15,'Récapitulatif HOMMES'!G$13:M$43,2,FALSE)))</f>
        <v>0</v>
      </c>
      <c r="I15" s="40" t="s">
        <v>54</v>
      </c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</row>
    <row r="16" spans="1:21" ht="20.25" customHeight="1" x14ac:dyDescent="0.3">
      <c r="A16" s="43"/>
      <c r="B16" s="41">
        <f>IF(ISNA((VLOOKUP(A16,'Récapitulatif HOMMES'!A$13:H$43,2,FALSE))),0,(VLOOKUP(A16,'Récapitulatif HOMMES'!A$13:H$43,2,FALSE)))</f>
        <v>0</v>
      </c>
      <c r="C16" s="41">
        <f>IF(ISNA((VLOOKUP(B16,'Récapitulatif HOMMES'!B$13:I$43,2,FALSE))),0,(VLOOKUP(B16,'Récapitulatif HOMMES'!B$13:I$43,2,FALSE)))</f>
        <v>0</v>
      </c>
      <c r="D16" s="41">
        <f>IF(ISNA((VLOOKUP(A16,'Récapitulatif HOMMES'!A$13:K$43,4,FALSE))),0,(VLOOKUP(A16,'Récapitulatif HOMMES'!A$13:K$43,4,FALSE)))</f>
        <v>0</v>
      </c>
      <c r="E16" s="41">
        <f>IF(ISNA((VLOOKUP(A16,'Récapitulatif HOMMES'!A$13:K$43,5,FALSE))),0,(VLOOKUP(A16,'Récapitulatif HOMMES'!A$13:K$43,5,FALSE)))</f>
        <v>0</v>
      </c>
      <c r="F16" s="41">
        <f>IF(ISNA((VLOOKUP(A16,'Récapitulatif HOMMES'!A$13:I$43,6,FALSE))),0,(VLOOKUP(A16,'Récapitulatif HOMMES'!A$13:I$43,6,FALSE)))</f>
        <v>0</v>
      </c>
      <c r="G16" s="41">
        <f>IF(ISNA((VLOOKUP(A16,'Récapitulatif HOMMES'!A$13:I$42,7,FALSE))),0,(VLOOKUP(A16,'Récapitulatif HOMMES'!A$13:L$42,7,FALSE)))</f>
        <v>0</v>
      </c>
      <c r="H16" s="41">
        <f>IF(ISNA((VLOOKUP(G16,'Récapitulatif HOMMES'!G$13:M$43,2,FALSE))),0,(VLOOKUP(G16,'Récapitulatif HOMMES'!G$13:M$43,2,FALSE)))</f>
        <v>0</v>
      </c>
      <c r="I16" s="41" t="s">
        <v>55</v>
      </c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</row>
    <row r="17" spans="1:21" s="32" customFormat="1" ht="22.5" customHeight="1" x14ac:dyDescent="0.3">
      <c r="A17" s="5"/>
      <c r="B17" s="6"/>
      <c r="C17" s="6"/>
      <c r="D17" s="6"/>
      <c r="E17" s="6"/>
      <c r="F17" s="6"/>
      <c r="G17" s="6"/>
    </row>
    <row r="18" spans="1:21" ht="22.5" customHeight="1" x14ac:dyDescent="0.3">
      <c r="A18" s="90" t="s">
        <v>36</v>
      </c>
      <c r="B18" s="90"/>
      <c r="C18" s="90"/>
      <c r="D18" s="90"/>
      <c r="E18" s="90"/>
      <c r="F18" s="90"/>
      <c r="G18" s="90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</row>
    <row r="19" spans="1:21" ht="32.25" customHeight="1" x14ac:dyDescent="0.3">
      <c r="A19" s="4" t="s">
        <v>2</v>
      </c>
      <c r="B19" s="4" t="s">
        <v>8</v>
      </c>
      <c r="C19" s="4" t="s">
        <v>3</v>
      </c>
      <c r="D19" s="4" t="str">
        <f>'Récapitulatif HOMMES'!D$12</f>
        <v>CATÉGORIE D'AGE</v>
      </c>
      <c r="E19" s="4" t="str">
        <f>'Récapitulatif HOMMES'!E$12</f>
        <v>CATEGORIE DE LICENCE</v>
      </c>
      <c r="F19" s="4" t="s">
        <v>0</v>
      </c>
      <c r="G19" s="4" t="s">
        <v>18</v>
      </c>
      <c r="H19" s="4" t="s">
        <v>1</v>
      </c>
      <c r="I19" s="4" t="s">
        <v>56</v>
      </c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</row>
    <row r="20" spans="1:21" ht="20.25" customHeight="1" x14ac:dyDescent="0.3">
      <c r="A20" s="7"/>
      <c r="B20" s="8">
        <f>IF(ISNA((VLOOKUP(A20,'Récapitulatif HOMMES'!A$13:H$43,2,FALSE))),0,(VLOOKUP(A20,'Récapitulatif HOMMES'!A$13:H$43,2,FALSE)))</f>
        <v>0</v>
      </c>
      <c r="C20" s="8">
        <f>IF(ISNA((VLOOKUP(B20,'Récapitulatif HOMMES'!B$13:I$43,2,FALSE))),0,(VLOOKUP(B20,'Récapitulatif HOMMES'!B$13:I$43,2,FALSE)))</f>
        <v>0</v>
      </c>
      <c r="D20" s="8">
        <f>IF(ISNA((VLOOKUP(A20,'Récapitulatif HOMMES'!A$13:K$43,4,FALSE))),0,(VLOOKUP(A20,'Récapitulatif HOMMES'!A$13:K$43,4,FALSE)))</f>
        <v>0</v>
      </c>
      <c r="E20" s="8">
        <f>IF(ISNA((VLOOKUP(A20,'Récapitulatif HOMMES'!A$13:K$43,5,FALSE))),0,(VLOOKUP(A20,'Récapitulatif HOMMES'!A$13:K$43,5,FALSE)))</f>
        <v>0</v>
      </c>
      <c r="F20" s="8">
        <f>IF(ISNA((VLOOKUP(A20,'Récapitulatif HOMMES'!A$13:I$43,6,FALSE))),0,(VLOOKUP(A20,'Récapitulatif HOMMES'!A$13:I$43,6,FALSE)))</f>
        <v>0</v>
      </c>
      <c r="G20" s="8">
        <f>IF(ISNA((VLOOKUP(A20,'Récapitulatif HOMMES'!A$13:I$42,7,FALSE))),0,(VLOOKUP(A20,'Récapitulatif HOMMES'!A$13:L$42,7,FALSE)))</f>
        <v>0</v>
      </c>
      <c r="H20" s="8">
        <f>IF(ISNA((VLOOKUP(G20,'Récapitulatif HOMMES'!G$13:M$43,2,FALSE))),0,(VLOOKUP(G20,'Récapitulatif HOMMES'!G$13:M$43,2,FALSE)))</f>
        <v>0</v>
      </c>
      <c r="I20" s="40" t="s">
        <v>54</v>
      </c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</row>
    <row r="21" spans="1:21" ht="20.25" customHeight="1" x14ac:dyDescent="0.3">
      <c r="A21" s="7"/>
      <c r="B21" s="8">
        <f>IF(ISNA((VLOOKUP(A21,'Récapitulatif HOMMES'!A$13:H$43,2,FALSE))),0,(VLOOKUP(A21,'Récapitulatif HOMMES'!A$13:H$43,2,FALSE)))</f>
        <v>0</v>
      </c>
      <c r="C21" s="8">
        <f>IF(ISNA((VLOOKUP(B21,'Récapitulatif HOMMES'!B$13:I$43,2,FALSE))),0,(VLOOKUP(B21,'Récapitulatif HOMMES'!B$13:I$43,2,FALSE)))</f>
        <v>0</v>
      </c>
      <c r="D21" s="8">
        <f>IF(ISNA((VLOOKUP(A21,'Récapitulatif HOMMES'!A$13:K$43,4,FALSE))),0,(VLOOKUP(A21,'Récapitulatif HOMMES'!A$13:K$43,4,FALSE)))</f>
        <v>0</v>
      </c>
      <c r="E21" s="8">
        <f>IF(ISNA((VLOOKUP(A21,'Récapitulatif HOMMES'!A$13:K$43,5,FALSE))),0,(VLOOKUP(A21,'Récapitulatif HOMMES'!A$13:K$43,5,FALSE)))</f>
        <v>0</v>
      </c>
      <c r="F21" s="8">
        <f>IF(ISNA((VLOOKUP(A21,'Récapitulatif HOMMES'!A$13:I$43,6,FALSE))),0,(VLOOKUP(A21,'Récapitulatif HOMMES'!A$13:I$43,6,FALSE)))</f>
        <v>0</v>
      </c>
      <c r="G21" s="8">
        <f>IF(ISNA((VLOOKUP(A21,'Récapitulatif HOMMES'!A$13:I$42,7,FALSE))),0,(VLOOKUP(A21,'Récapitulatif HOMMES'!A$13:L$42,7,FALSE)))</f>
        <v>0</v>
      </c>
      <c r="H21" s="8">
        <f>IF(ISNA((VLOOKUP(G21,'Récapitulatif HOMMES'!G$13:M$43,2,FALSE))),0,(VLOOKUP(G21,'Récapitulatif HOMMES'!G$13:M$43,2,FALSE)))</f>
        <v>0</v>
      </c>
      <c r="I21" s="40" t="s">
        <v>54</v>
      </c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</row>
    <row r="22" spans="1:21" ht="20.25" customHeight="1" x14ac:dyDescent="0.3">
      <c r="A22" s="7"/>
      <c r="B22" s="8">
        <f>IF(ISNA((VLOOKUP(A22,'Récapitulatif HOMMES'!A$13:H$43,2,FALSE))),0,(VLOOKUP(A22,'Récapitulatif HOMMES'!A$13:H$43,2,FALSE)))</f>
        <v>0</v>
      </c>
      <c r="C22" s="8">
        <f>IF(ISNA((VLOOKUP(B22,'Récapitulatif HOMMES'!B$13:I$43,2,FALSE))),0,(VLOOKUP(B22,'Récapitulatif HOMMES'!B$13:I$43,2,FALSE)))</f>
        <v>0</v>
      </c>
      <c r="D22" s="8">
        <f>IF(ISNA((VLOOKUP(A22,'Récapitulatif HOMMES'!A$13:K$43,4,FALSE))),0,(VLOOKUP(A22,'Récapitulatif HOMMES'!A$13:K$43,4,FALSE)))</f>
        <v>0</v>
      </c>
      <c r="E22" s="8">
        <f>IF(ISNA((VLOOKUP(A22,'Récapitulatif HOMMES'!A$13:K$43,5,FALSE))),0,(VLOOKUP(A22,'Récapitulatif HOMMES'!A$13:K$43,5,FALSE)))</f>
        <v>0</v>
      </c>
      <c r="F22" s="8">
        <f>IF(ISNA((VLOOKUP(A22,'Récapitulatif HOMMES'!A$13:I$43,6,FALSE))),0,(VLOOKUP(A22,'Récapitulatif HOMMES'!A$13:I$43,6,FALSE)))</f>
        <v>0</v>
      </c>
      <c r="G22" s="8">
        <f>IF(ISNA((VLOOKUP(A22,'Récapitulatif HOMMES'!A$13:I$42,7,FALSE))),0,(VLOOKUP(A22,'Récapitulatif HOMMES'!A$13:L$42,7,FALSE)))</f>
        <v>0</v>
      </c>
      <c r="H22" s="8">
        <f>IF(ISNA((VLOOKUP(G22,'Récapitulatif HOMMES'!G$13:M$43,2,FALSE))),0,(VLOOKUP(G22,'Récapitulatif HOMMES'!G$13:M$43,2,FALSE)))</f>
        <v>0</v>
      </c>
      <c r="I22" s="40" t="s">
        <v>54</v>
      </c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</row>
    <row r="23" spans="1:21" ht="20.25" customHeight="1" x14ac:dyDescent="0.3">
      <c r="A23" s="43"/>
      <c r="B23" s="41">
        <f>IF(ISNA((VLOOKUP(A23,'Récapitulatif HOMMES'!A$13:H$43,2,FALSE))),0,(VLOOKUP(A23,'Récapitulatif HOMMES'!A$13:H$43,2,FALSE)))</f>
        <v>0</v>
      </c>
      <c r="C23" s="41">
        <f>IF(ISNA((VLOOKUP(B23,'Récapitulatif HOMMES'!B$13:I$43,2,FALSE))),0,(VLOOKUP(B23,'Récapitulatif HOMMES'!B$13:I$43,2,FALSE)))</f>
        <v>0</v>
      </c>
      <c r="D23" s="41">
        <f>IF(ISNA((VLOOKUP(A23,'Récapitulatif HOMMES'!A$13:K$43,4,FALSE))),0,(VLOOKUP(A23,'Récapitulatif HOMMES'!A$13:K$43,4,FALSE)))</f>
        <v>0</v>
      </c>
      <c r="E23" s="41">
        <f>IF(ISNA((VLOOKUP(A23,'Récapitulatif HOMMES'!A$13:K$43,5,FALSE))),0,(VLOOKUP(A23,'Récapitulatif HOMMES'!A$13:K$43,5,FALSE)))</f>
        <v>0</v>
      </c>
      <c r="F23" s="41">
        <f>IF(ISNA((VLOOKUP(A23,'Récapitulatif HOMMES'!A$13:I$43,6,FALSE))),0,(VLOOKUP(A23,'Récapitulatif HOMMES'!A$13:I$43,6,FALSE)))</f>
        <v>0</v>
      </c>
      <c r="G23" s="41">
        <f>IF(ISNA((VLOOKUP(A23,'Récapitulatif HOMMES'!A$13:I$42,7,FALSE))),0,(VLOOKUP(A23,'Récapitulatif HOMMES'!A$13:L$42,7,FALSE)))</f>
        <v>0</v>
      </c>
      <c r="H23" s="41">
        <f>IF(ISNA((VLOOKUP(G23,'Récapitulatif HOMMES'!G$13:M$43,2,FALSE))),0,(VLOOKUP(G23,'Récapitulatif HOMMES'!G$13:M$43,2,FALSE)))</f>
        <v>0</v>
      </c>
      <c r="I23" s="41" t="s">
        <v>55</v>
      </c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</row>
    <row r="24" spans="1:21" ht="20.25" customHeight="1" x14ac:dyDescent="0.3">
      <c r="A24" s="33"/>
      <c r="B24" s="17"/>
      <c r="C24" s="17"/>
      <c r="D24" s="17"/>
      <c r="E24" s="17"/>
      <c r="F24" s="17"/>
      <c r="G24" s="17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</row>
    <row r="25" spans="1:21" ht="20.25" customHeight="1" x14ac:dyDescent="0.3">
      <c r="A25" s="64" t="s">
        <v>23</v>
      </c>
      <c r="B25" s="64"/>
      <c r="C25" s="91" t="s">
        <v>37</v>
      </c>
      <c r="D25" s="92"/>
      <c r="E25" s="92"/>
      <c r="F25" s="92"/>
      <c r="G25" s="92"/>
      <c r="H25" s="9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</row>
    <row r="26" spans="1:21" ht="20.25" customHeight="1" x14ac:dyDescent="0.3">
      <c r="A26" s="64" t="s">
        <v>13</v>
      </c>
      <c r="B26" s="64"/>
      <c r="C26" s="91">
        <f>COUNTA(A30,A37)</f>
        <v>0</v>
      </c>
      <c r="D26" s="92"/>
      <c r="E26" s="92"/>
      <c r="F26" s="92"/>
      <c r="G26" s="92"/>
      <c r="H26" s="9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</row>
    <row r="27" spans="1:21" ht="22.5" customHeight="1" x14ac:dyDescent="0.3"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</row>
    <row r="28" spans="1:21" ht="22.5" customHeight="1" x14ac:dyDescent="0.3">
      <c r="A28" s="90" t="s">
        <v>35</v>
      </c>
      <c r="B28" s="90"/>
      <c r="C28" s="90"/>
      <c r="D28" s="90"/>
      <c r="E28" s="90"/>
      <c r="F28" s="90"/>
      <c r="G28" s="90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</row>
    <row r="29" spans="1:21" ht="32.25" customHeight="1" x14ac:dyDescent="0.3">
      <c r="A29" s="4" t="s">
        <v>2</v>
      </c>
      <c r="B29" s="4" t="s">
        <v>8</v>
      </c>
      <c r="C29" s="4" t="s">
        <v>3</v>
      </c>
      <c r="D29" s="4" t="str">
        <f>'Récapitulatif HOMMES'!D$12</f>
        <v>CATÉGORIE D'AGE</v>
      </c>
      <c r="E29" s="4" t="str">
        <f>'Récapitulatif HOMMES'!E$12</f>
        <v>CATEGORIE DE LICENCE</v>
      </c>
      <c r="F29" s="4" t="s">
        <v>0</v>
      </c>
      <c r="G29" s="4" t="s">
        <v>18</v>
      </c>
      <c r="H29" s="4" t="s">
        <v>1</v>
      </c>
      <c r="I29" s="4" t="s">
        <v>56</v>
      </c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</row>
    <row r="30" spans="1:21" ht="20.25" customHeight="1" x14ac:dyDescent="0.3">
      <c r="A30" s="7"/>
      <c r="B30" s="8">
        <f>IF(ISNA((VLOOKUP(A30,'Récapitulatif HOMMES'!A$13:H$43,2,FALSE))),0,(VLOOKUP(A30,'Récapitulatif HOMMES'!A$13:H$43,2,FALSE)))</f>
        <v>0</v>
      </c>
      <c r="C30" s="8">
        <f>IF(ISNA((VLOOKUP(B30,'Récapitulatif HOMMES'!B$13:I$43,2,FALSE))),0,(VLOOKUP(B30,'Récapitulatif HOMMES'!B$13:I$43,2,FALSE)))</f>
        <v>0</v>
      </c>
      <c r="D30" s="8">
        <f>IF(ISNA((VLOOKUP(A30,'Récapitulatif HOMMES'!A$13:K$43,4,FALSE))),0,(VLOOKUP(A30,'Récapitulatif HOMMES'!A$13:K$43,4,FALSE)))</f>
        <v>0</v>
      </c>
      <c r="E30" s="8">
        <f>IF(ISNA((VLOOKUP(A30,'Récapitulatif HOMMES'!A$13:K$43,5,FALSE))),0,(VLOOKUP(A30,'Récapitulatif HOMMES'!A$13:K$43,5,FALSE)))</f>
        <v>0</v>
      </c>
      <c r="F30" s="8">
        <f>IF(ISNA((VLOOKUP(A30,'Récapitulatif HOMMES'!A$13:I$43,6,FALSE))),0,(VLOOKUP(A30,'Récapitulatif HOMMES'!A$13:I$43,6,FALSE)))</f>
        <v>0</v>
      </c>
      <c r="G30" s="8">
        <f>IF(ISNA((VLOOKUP(A30,'Récapitulatif HOMMES'!A$13:I$42,7,FALSE))),0,(VLOOKUP(A30,'Récapitulatif HOMMES'!A$13:L$42,7,FALSE)))</f>
        <v>0</v>
      </c>
      <c r="H30" s="8">
        <f>IF(ISNA((VLOOKUP(G30,'Récapitulatif HOMMES'!G$13:M$43,2,FALSE))),0,(VLOOKUP(G30,'Récapitulatif HOMMES'!G$13:M$43,2,FALSE)))</f>
        <v>0</v>
      </c>
      <c r="I30" s="40" t="s">
        <v>54</v>
      </c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</row>
    <row r="31" spans="1:21" ht="20.25" customHeight="1" x14ac:dyDescent="0.3">
      <c r="A31" s="7"/>
      <c r="B31" s="8">
        <f>IF(ISNA((VLOOKUP(A31,'Récapitulatif HOMMES'!A$13:H$43,2,FALSE))),0,(VLOOKUP(A31,'Récapitulatif HOMMES'!A$13:H$43,2,FALSE)))</f>
        <v>0</v>
      </c>
      <c r="C31" s="8">
        <f>IF(ISNA((VLOOKUP(B31,'Récapitulatif HOMMES'!B$13:I$43,2,FALSE))),0,(VLOOKUP(B31,'Récapitulatif HOMMES'!B$13:I$43,2,FALSE)))</f>
        <v>0</v>
      </c>
      <c r="D31" s="8">
        <f>IF(ISNA((VLOOKUP(A31,'Récapitulatif HOMMES'!A$13:K$43,4,FALSE))),0,(VLOOKUP(A31,'Récapitulatif HOMMES'!A$13:K$43,4,FALSE)))</f>
        <v>0</v>
      </c>
      <c r="E31" s="8">
        <f>IF(ISNA((VLOOKUP(A31,'Récapitulatif HOMMES'!A$13:K$43,5,FALSE))),0,(VLOOKUP(A31,'Récapitulatif HOMMES'!A$13:K$43,5,FALSE)))</f>
        <v>0</v>
      </c>
      <c r="F31" s="8">
        <f>IF(ISNA((VLOOKUP(A31,'Récapitulatif HOMMES'!A$13:I$43,6,FALSE))),0,(VLOOKUP(A31,'Récapitulatif HOMMES'!A$13:I$43,6,FALSE)))</f>
        <v>0</v>
      </c>
      <c r="G31" s="8">
        <f>IF(ISNA((VLOOKUP(A31,'Récapitulatif HOMMES'!A$13:I$42,7,FALSE))),0,(VLOOKUP(A31,'Récapitulatif HOMMES'!A$13:L$42,7,FALSE)))</f>
        <v>0</v>
      </c>
      <c r="H31" s="8">
        <f>IF(ISNA((VLOOKUP(G31,'Récapitulatif HOMMES'!G$13:M$43,2,FALSE))),0,(VLOOKUP(G31,'Récapitulatif HOMMES'!G$13:M$43,2,FALSE)))</f>
        <v>0</v>
      </c>
      <c r="I31" s="40" t="s">
        <v>54</v>
      </c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</row>
    <row r="32" spans="1:21" ht="20.25" customHeight="1" x14ac:dyDescent="0.3">
      <c r="A32" s="7"/>
      <c r="B32" s="8">
        <f>IF(ISNA((VLOOKUP(A32,'Récapitulatif HOMMES'!A$13:H$43,2,FALSE))),0,(VLOOKUP(A32,'Récapitulatif HOMMES'!A$13:H$43,2,FALSE)))</f>
        <v>0</v>
      </c>
      <c r="C32" s="8">
        <f>IF(ISNA((VLOOKUP(B32,'Récapitulatif HOMMES'!B$13:I$43,2,FALSE))),0,(VLOOKUP(B32,'Récapitulatif HOMMES'!B$13:I$43,2,FALSE)))</f>
        <v>0</v>
      </c>
      <c r="D32" s="8">
        <f>IF(ISNA((VLOOKUP(A32,'Récapitulatif HOMMES'!A$13:K$43,4,FALSE))),0,(VLOOKUP(A32,'Récapitulatif HOMMES'!A$13:K$43,4,FALSE)))</f>
        <v>0</v>
      </c>
      <c r="E32" s="8">
        <f>IF(ISNA((VLOOKUP(A32,'Récapitulatif HOMMES'!A$13:K$43,5,FALSE))),0,(VLOOKUP(A32,'Récapitulatif HOMMES'!A$13:K$43,5,FALSE)))</f>
        <v>0</v>
      </c>
      <c r="F32" s="8">
        <f>IF(ISNA((VLOOKUP(A32,'Récapitulatif HOMMES'!A$13:I$43,6,FALSE))),0,(VLOOKUP(A32,'Récapitulatif HOMMES'!A$13:I$43,6,FALSE)))</f>
        <v>0</v>
      </c>
      <c r="G32" s="8">
        <f>IF(ISNA((VLOOKUP(A32,'Récapitulatif HOMMES'!A$13:I$42,7,FALSE))),0,(VLOOKUP(A32,'Récapitulatif HOMMES'!A$13:L$42,7,FALSE)))</f>
        <v>0</v>
      </c>
      <c r="H32" s="8">
        <f>IF(ISNA((VLOOKUP(G32,'Récapitulatif HOMMES'!G$13:M$43,2,FALSE))),0,(VLOOKUP(G32,'Récapitulatif HOMMES'!G$13:M$43,2,FALSE)))</f>
        <v>0</v>
      </c>
      <c r="I32" s="40" t="s">
        <v>54</v>
      </c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</row>
    <row r="33" spans="1:21" ht="20.25" customHeight="1" x14ac:dyDescent="0.3">
      <c r="A33" s="43"/>
      <c r="B33" s="41">
        <f>IF(ISNA((VLOOKUP(A33,'Récapitulatif HOMMES'!A$13:H$43,2,FALSE))),0,(VLOOKUP(A33,'Récapitulatif HOMMES'!A$13:H$43,2,FALSE)))</f>
        <v>0</v>
      </c>
      <c r="C33" s="41">
        <f>IF(ISNA((VLOOKUP(B33,'Récapitulatif HOMMES'!B$13:I$43,2,FALSE))),0,(VLOOKUP(B33,'Récapitulatif HOMMES'!B$13:I$43,2,FALSE)))</f>
        <v>0</v>
      </c>
      <c r="D33" s="41">
        <f>IF(ISNA((VLOOKUP(A33,'Récapitulatif HOMMES'!A$13:K$43,4,FALSE))),0,(VLOOKUP(A33,'Récapitulatif HOMMES'!A$13:K$43,4,FALSE)))</f>
        <v>0</v>
      </c>
      <c r="E33" s="41">
        <f>IF(ISNA((VLOOKUP(A33,'Récapitulatif HOMMES'!A$13:K$43,5,FALSE))),0,(VLOOKUP(A33,'Récapitulatif HOMMES'!A$13:K$43,5,FALSE)))</f>
        <v>0</v>
      </c>
      <c r="F33" s="41">
        <f>IF(ISNA((VLOOKUP(A33,'Récapitulatif HOMMES'!A$13:I$43,6,FALSE))),0,(VLOOKUP(A33,'Récapitulatif HOMMES'!A$13:I$43,6,FALSE)))</f>
        <v>0</v>
      </c>
      <c r="G33" s="41">
        <f>IF(ISNA((VLOOKUP(A33,'Récapitulatif HOMMES'!A$13:I$42,7,FALSE))),0,(VLOOKUP(A33,'Récapitulatif HOMMES'!A$13:L$42,7,FALSE)))</f>
        <v>0</v>
      </c>
      <c r="H33" s="41">
        <f>IF(ISNA((VLOOKUP(G33,'Récapitulatif HOMMES'!G$13:M$43,2,FALSE))),0,(VLOOKUP(G33,'Récapitulatif HOMMES'!G$13:M$43,2,FALSE)))</f>
        <v>0</v>
      </c>
      <c r="I33" s="41" t="s">
        <v>55</v>
      </c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</row>
    <row r="34" spans="1:21" s="32" customFormat="1" ht="22.5" customHeight="1" x14ac:dyDescent="0.3">
      <c r="A34" s="5"/>
      <c r="B34" s="6"/>
      <c r="C34" s="6"/>
      <c r="D34" s="6"/>
      <c r="E34" s="6"/>
      <c r="F34" s="6"/>
      <c r="G34" s="6"/>
    </row>
    <row r="35" spans="1:21" ht="22.5" customHeight="1" x14ac:dyDescent="0.3">
      <c r="A35" s="90" t="s">
        <v>36</v>
      </c>
      <c r="B35" s="90"/>
      <c r="C35" s="90"/>
      <c r="D35" s="90"/>
      <c r="E35" s="90"/>
      <c r="F35" s="90"/>
      <c r="G35" s="90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</row>
    <row r="36" spans="1:21" ht="32.25" customHeight="1" x14ac:dyDescent="0.3">
      <c r="A36" s="4" t="s">
        <v>2</v>
      </c>
      <c r="B36" s="4" t="s">
        <v>8</v>
      </c>
      <c r="C36" s="4" t="s">
        <v>3</v>
      </c>
      <c r="D36" s="4" t="str">
        <f>'Récapitulatif HOMMES'!D$12</f>
        <v>CATÉGORIE D'AGE</v>
      </c>
      <c r="E36" s="4" t="str">
        <f>'Récapitulatif HOMMES'!E$12</f>
        <v>CATEGORIE DE LICENCE</v>
      </c>
      <c r="F36" s="4" t="s">
        <v>0</v>
      </c>
      <c r="G36" s="4" t="s">
        <v>18</v>
      </c>
      <c r="H36" s="4" t="s">
        <v>1</v>
      </c>
      <c r="I36" s="4" t="s">
        <v>56</v>
      </c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</row>
    <row r="37" spans="1:21" ht="20.25" customHeight="1" x14ac:dyDescent="0.3">
      <c r="A37" s="7"/>
      <c r="B37" s="8">
        <f>IF(ISNA((VLOOKUP(A37,'Récapitulatif HOMMES'!A$13:H$43,2,FALSE))),0,(VLOOKUP(A37,'Récapitulatif HOMMES'!A$13:H$43,2,FALSE)))</f>
        <v>0</v>
      </c>
      <c r="C37" s="8">
        <f>IF(ISNA((VLOOKUP(B37,'Récapitulatif HOMMES'!B$13:I$43,2,FALSE))),0,(VLOOKUP(B37,'Récapitulatif HOMMES'!B$13:I$43,2,FALSE)))</f>
        <v>0</v>
      </c>
      <c r="D37" s="8">
        <f>IF(ISNA((VLOOKUP(A37,'Récapitulatif HOMMES'!A$13:K$43,4,FALSE))),0,(VLOOKUP(A37,'Récapitulatif HOMMES'!A$13:K$43,4,FALSE)))</f>
        <v>0</v>
      </c>
      <c r="E37" s="8">
        <f>IF(ISNA((VLOOKUP(A37,'Récapitulatif HOMMES'!A$13:K$43,5,FALSE))),0,(VLOOKUP(A37,'Récapitulatif HOMMES'!A$13:K$43,5,FALSE)))</f>
        <v>0</v>
      </c>
      <c r="F37" s="8">
        <f>IF(ISNA((VLOOKUP(A37,'Récapitulatif HOMMES'!A$13:I$43,6,FALSE))),0,(VLOOKUP(A37,'Récapitulatif HOMMES'!A$13:I$43,6,FALSE)))</f>
        <v>0</v>
      </c>
      <c r="G37" s="8">
        <f>IF(ISNA((VLOOKUP(A37,'Récapitulatif HOMMES'!A$13:I$42,7,FALSE))),0,(VLOOKUP(A37,'Récapitulatif HOMMES'!A$13:L$42,7,FALSE)))</f>
        <v>0</v>
      </c>
      <c r="H37" s="8">
        <f>IF(ISNA((VLOOKUP(G37,'Récapitulatif HOMMES'!G$13:M$43,2,FALSE))),0,(VLOOKUP(G37,'Récapitulatif HOMMES'!G$13:M$43,2,FALSE)))</f>
        <v>0</v>
      </c>
      <c r="I37" s="40" t="s">
        <v>54</v>
      </c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</row>
    <row r="38" spans="1:21" ht="20.25" customHeight="1" x14ac:dyDescent="0.3">
      <c r="A38" s="7"/>
      <c r="B38" s="8">
        <f>IF(ISNA((VLOOKUP(A38,'Récapitulatif HOMMES'!A$13:H$43,2,FALSE))),0,(VLOOKUP(A38,'Récapitulatif HOMMES'!A$13:H$43,2,FALSE)))</f>
        <v>0</v>
      </c>
      <c r="C38" s="8">
        <f>IF(ISNA((VLOOKUP(B38,'Récapitulatif HOMMES'!B$13:I$43,2,FALSE))),0,(VLOOKUP(B38,'Récapitulatif HOMMES'!B$13:I$43,2,FALSE)))</f>
        <v>0</v>
      </c>
      <c r="D38" s="8">
        <f>IF(ISNA((VLOOKUP(A38,'Récapitulatif HOMMES'!A$13:K$43,4,FALSE))),0,(VLOOKUP(A38,'Récapitulatif HOMMES'!A$13:K$43,4,FALSE)))</f>
        <v>0</v>
      </c>
      <c r="E38" s="8">
        <f>IF(ISNA((VLOOKUP(A38,'Récapitulatif HOMMES'!A$13:K$43,5,FALSE))),0,(VLOOKUP(A38,'Récapitulatif HOMMES'!A$13:K$43,5,FALSE)))</f>
        <v>0</v>
      </c>
      <c r="F38" s="8">
        <f>IF(ISNA((VLOOKUP(A38,'Récapitulatif HOMMES'!A$13:I$43,6,FALSE))),0,(VLOOKUP(A38,'Récapitulatif HOMMES'!A$13:I$43,6,FALSE)))</f>
        <v>0</v>
      </c>
      <c r="G38" s="8">
        <f>IF(ISNA((VLOOKUP(A38,'Récapitulatif HOMMES'!A$13:I$42,7,FALSE))),0,(VLOOKUP(A38,'Récapitulatif HOMMES'!A$13:L$42,7,FALSE)))</f>
        <v>0</v>
      </c>
      <c r="H38" s="8">
        <f>IF(ISNA((VLOOKUP(G38,'Récapitulatif HOMMES'!G$13:M$43,2,FALSE))),0,(VLOOKUP(G38,'Récapitulatif HOMMES'!G$13:M$43,2,FALSE)))</f>
        <v>0</v>
      </c>
      <c r="I38" s="40" t="s">
        <v>54</v>
      </c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</row>
    <row r="39" spans="1:21" ht="20.25" customHeight="1" x14ac:dyDescent="0.3">
      <c r="A39" s="7"/>
      <c r="B39" s="8">
        <f>IF(ISNA((VLOOKUP(A39,'Récapitulatif HOMMES'!A$13:H$43,2,FALSE))),0,(VLOOKUP(A39,'Récapitulatif HOMMES'!A$13:H$43,2,FALSE)))</f>
        <v>0</v>
      </c>
      <c r="C39" s="8">
        <f>IF(ISNA((VLOOKUP(B39,'Récapitulatif HOMMES'!B$13:I$43,2,FALSE))),0,(VLOOKUP(B39,'Récapitulatif HOMMES'!B$13:I$43,2,FALSE)))</f>
        <v>0</v>
      </c>
      <c r="D39" s="8">
        <f>IF(ISNA((VLOOKUP(A39,'Récapitulatif HOMMES'!A$13:K$43,4,FALSE))),0,(VLOOKUP(A39,'Récapitulatif HOMMES'!A$13:K$43,4,FALSE)))</f>
        <v>0</v>
      </c>
      <c r="E39" s="8">
        <f>IF(ISNA((VLOOKUP(A39,'Récapitulatif HOMMES'!A$13:K$43,5,FALSE))),0,(VLOOKUP(A39,'Récapitulatif HOMMES'!A$13:K$43,5,FALSE)))</f>
        <v>0</v>
      </c>
      <c r="F39" s="8">
        <f>IF(ISNA((VLOOKUP(A39,'Récapitulatif HOMMES'!A$13:I$43,6,FALSE))),0,(VLOOKUP(A39,'Récapitulatif HOMMES'!A$13:I$43,6,FALSE)))</f>
        <v>0</v>
      </c>
      <c r="G39" s="8">
        <f>IF(ISNA((VLOOKUP(A39,'Récapitulatif HOMMES'!A$13:I$42,7,FALSE))),0,(VLOOKUP(A39,'Récapitulatif HOMMES'!A$13:L$42,7,FALSE)))</f>
        <v>0</v>
      </c>
      <c r="H39" s="8">
        <f>IF(ISNA((VLOOKUP(G39,'Récapitulatif HOMMES'!G$13:M$43,2,FALSE))),0,(VLOOKUP(G39,'Récapitulatif HOMMES'!G$13:M$43,2,FALSE)))</f>
        <v>0</v>
      </c>
      <c r="I39" s="40" t="s">
        <v>54</v>
      </c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</row>
    <row r="40" spans="1:21" ht="20.25" customHeight="1" x14ac:dyDescent="0.3">
      <c r="A40" s="43"/>
      <c r="B40" s="41">
        <f>IF(ISNA((VLOOKUP(A40,'Récapitulatif HOMMES'!A$13:H$43,2,FALSE))),0,(VLOOKUP(A40,'Récapitulatif HOMMES'!A$13:H$43,2,FALSE)))</f>
        <v>0</v>
      </c>
      <c r="C40" s="41">
        <f>IF(ISNA((VLOOKUP(B40,'Récapitulatif HOMMES'!B$13:I$43,2,FALSE))),0,(VLOOKUP(B40,'Récapitulatif HOMMES'!B$13:I$43,2,FALSE)))</f>
        <v>0</v>
      </c>
      <c r="D40" s="41">
        <f>IF(ISNA((VLOOKUP(A40,'Récapitulatif HOMMES'!A$13:K$43,4,FALSE))),0,(VLOOKUP(A40,'Récapitulatif HOMMES'!A$13:K$43,4,FALSE)))</f>
        <v>0</v>
      </c>
      <c r="E40" s="41">
        <f>IF(ISNA((VLOOKUP(A40,'Récapitulatif HOMMES'!A$13:K$43,5,FALSE))),0,(VLOOKUP(A40,'Récapitulatif HOMMES'!A$13:K$43,5,FALSE)))</f>
        <v>0</v>
      </c>
      <c r="F40" s="41">
        <f>IF(ISNA((VLOOKUP(A40,'Récapitulatif HOMMES'!A$13:I$43,6,FALSE))),0,(VLOOKUP(A40,'Récapitulatif HOMMES'!A$13:I$43,6,FALSE)))</f>
        <v>0</v>
      </c>
      <c r="G40" s="41">
        <f>IF(ISNA((VLOOKUP(A40,'Récapitulatif HOMMES'!A$13:I$42,7,FALSE))),0,(VLOOKUP(A40,'Récapitulatif HOMMES'!A$13:L$42,7,FALSE)))</f>
        <v>0</v>
      </c>
      <c r="H40" s="41">
        <f>IF(ISNA((VLOOKUP(G40,'Récapitulatif HOMMES'!G$13:M$43,2,FALSE))),0,(VLOOKUP(G40,'Récapitulatif HOMMES'!G$13:M$43,2,FALSE)))</f>
        <v>0</v>
      </c>
      <c r="I40" s="41" t="s">
        <v>55</v>
      </c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</row>
  </sheetData>
  <sheetProtection algorithmName="SHA-512" hashValue="GBctuOlBKJF4khHZAsTTFlBCMt8xnb1GXxEJRv0+3YxsstYH9JL/VtMHMuGWxlyFxV/ioOrZGVL5Tp8+jiMwoQ==" saltValue="L7I+uSfnWNseRPFsCZKNZQ==" spinCount="100000" sheet="1" selectLockedCells="1"/>
  <mergeCells count="19">
    <mergeCell ref="A28:G28"/>
    <mergeCell ref="A35:G35"/>
    <mergeCell ref="A8:B8"/>
    <mergeCell ref="A9:B9"/>
    <mergeCell ref="A25:B25"/>
    <mergeCell ref="A11:G11"/>
    <mergeCell ref="A18:G18"/>
    <mergeCell ref="C25:H25"/>
    <mergeCell ref="C26:H26"/>
    <mergeCell ref="C8:H8"/>
    <mergeCell ref="C9:H9"/>
    <mergeCell ref="A26:B26"/>
    <mergeCell ref="A6:B6"/>
    <mergeCell ref="C6:G6"/>
    <mergeCell ref="A1:G1"/>
    <mergeCell ref="A2:G2"/>
    <mergeCell ref="A3:G3"/>
    <mergeCell ref="A5:B5"/>
    <mergeCell ref="C5:G5"/>
  </mergeCells>
  <dataValidations count="1">
    <dataValidation type="custom" allowBlank="1" showInputMessage="1" showErrorMessage="1" sqref="C9:C10 C5 C26" xr:uid="{00000000-0002-0000-0400-000000000000}">
      <formula1>EXACT(C5,UPPER(C5))</formula1>
    </dataValidation>
  </dataValidations>
  <pageMargins left="0" right="0" top="0" bottom="0.39370078740157483" header="0" footer="0"/>
  <pageSetup paperSize="9" scale="76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4" tint="-0.499984740745262"/>
    <pageSetUpPr fitToPage="1"/>
  </sheetPr>
  <dimension ref="A1:U105"/>
  <sheetViews>
    <sheetView zoomScaleNormal="100" workbookViewId="0">
      <selection activeCell="A13" sqref="A13"/>
    </sheetView>
  </sheetViews>
  <sheetFormatPr baseColWidth="10" defaultColWidth="11.44140625" defaultRowHeight="11.4" x14ac:dyDescent="0.3"/>
  <cols>
    <col min="1" max="1" width="3.6640625" style="11" customWidth="1"/>
    <col min="2" max="2" width="24.6640625" style="11" customWidth="1"/>
    <col min="3" max="3" width="5.6640625" style="11" customWidth="1"/>
    <col min="4" max="5" width="17.44140625" style="11" customWidth="1"/>
    <col min="6" max="6" width="28.6640625" style="11" customWidth="1"/>
    <col min="7" max="7" width="12.6640625" style="11" customWidth="1"/>
    <col min="8" max="8" width="16.6640625" style="11" customWidth="1"/>
    <col min="9" max="16384" width="11.44140625" style="11"/>
  </cols>
  <sheetData>
    <row r="1" spans="1:21" ht="25.5" customHeight="1" x14ac:dyDescent="0.3">
      <c r="A1" s="68" t="str">
        <f>'Récapitulatif HOMMES'!A1</f>
        <v>CHAMPIONNATS DE FRANCE</v>
      </c>
      <c r="B1" s="68"/>
      <c r="C1" s="68"/>
      <c r="D1" s="68"/>
      <c r="E1" s="68"/>
      <c r="F1" s="68"/>
      <c r="G1" s="68"/>
      <c r="H1" s="68"/>
    </row>
    <row r="2" spans="1:21" s="27" customFormat="1" ht="25.5" customHeight="1" x14ac:dyDescent="0.65">
      <c r="A2" s="69" t="str">
        <f>'Récapitulatif HOMMES'!A2</f>
        <v>MASTERS PISTE 2020</v>
      </c>
      <c r="B2" s="69"/>
      <c r="C2" s="69"/>
      <c r="D2" s="69"/>
      <c r="E2" s="69"/>
      <c r="F2" s="69"/>
      <c r="G2" s="69"/>
      <c r="H2" s="69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3"/>
      <c r="U2" s="23"/>
    </row>
    <row r="3" spans="1:21" ht="21" customHeight="1" x14ac:dyDescent="0.3">
      <c r="A3" s="71" t="str">
        <f>'Récapitulatif HOMMES'!A3</f>
        <v>Vélodrome du CREPS  - BOURGES (CENTRE-VAL DE LOIRE)</v>
      </c>
      <c r="B3" s="71"/>
      <c r="C3" s="71"/>
      <c r="D3" s="71"/>
      <c r="E3" s="71"/>
      <c r="F3" s="71"/>
      <c r="G3" s="71"/>
      <c r="H3" s="71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29"/>
      <c r="U3" s="29"/>
    </row>
    <row r="4" spans="1:21" ht="22.5" customHeight="1" x14ac:dyDescent="0.3">
      <c r="A4" s="22"/>
      <c r="B4" s="22"/>
      <c r="C4" s="22"/>
      <c r="D4" s="22"/>
      <c r="E4" s="58"/>
      <c r="F4" s="22"/>
      <c r="G4" s="22"/>
      <c r="H4" s="2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</row>
    <row r="5" spans="1:21" ht="20.25" customHeight="1" x14ac:dyDescent="0.3">
      <c r="A5" s="78" t="s">
        <v>21</v>
      </c>
      <c r="B5" s="78"/>
      <c r="C5" s="79">
        <f>'Récapitulatif HOMMES'!C8</f>
        <v>0</v>
      </c>
      <c r="D5" s="79"/>
      <c r="E5" s="79"/>
      <c r="F5" s="79"/>
      <c r="G5" s="79"/>
      <c r="H5" s="79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</row>
    <row r="6" spans="1:21" ht="20.25" customHeight="1" x14ac:dyDescent="0.3">
      <c r="A6" s="64" t="s">
        <v>7</v>
      </c>
      <c r="B6" s="64"/>
      <c r="C6" s="80" t="s">
        <v>42</v>
      </c>
      <c r="D6" s="80"/>
      <c r="E6" s="80"/>
      <c r="F6" s="80"/>
      <c r="G6" s="80"/>
      <c r="H6" s="80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</row>
    <row r="7" spans="1:21" ht="11.25" customHeight="1" x14ac:dyDescent="0.3">
      <c r="A7" s="18"/>
      <c r="B7" s="18"/>
      <c r="C7" s="19"/>
      <c r="D7" s="19"/>
      <c r="E7" s="19"/>
      <c r="F7" s="19"/>
      <c r="G7" s="19"/>
      <c r="H7" s="19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</row>
    <row r="8" spans="1:21" ht="20.25" customHeight="1" x14ac:dyDescent="0.3">
      <c r="A8" s="64" t="s">
        <v>23</v>
      </c>
      <c r="B8" s="64"/>
      <c r="C8" s="81" t="s">
        <v>24</v>
      </c>
      <c r="D8" s="81"/>
      <c r="E8" s="81"/>
      <c r="F8" s="81"/>
      <c r="G8" s="81"/>
      <c r="H8" s="81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</row>
    <row r="9" spans="1:21" ht="20.25" customHeight="1" x14ac:dyDescent="0.3">
      <c r="A9" s="64" t="s">
        <v>13</v>
      </c>
      <c r="B9" s="64"/>
      <c r="C9" s="77">
        <f>COUNTA(A12:A16)</f>
        <v>0</v>
      </c>
      <c r="D9" s="77"/>
      <c r="E9" s="77"/>
      <c r="F9" s="77"/>
      <c r="G9" s="77"/>
      <c r="H9" s="77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</row>
    <row r="10" spans="1:21" ht="22.5" customHeight="1" x14ac:dyDescent="0.3">
      <c r="A10" s="2"/>
      <c r="B10" s="2"/>
      <c r="C10" s="3"/>
      <c r="D10" s="3"/>
      <c r="E10" s="3"/>
      <c r="F10" s="3"/>
      <c r="G10" s="22"/>
      <c r="H10" s="22"/>
      <c r="I10" s="32"/>
      <c r="J10" s="32"/>
      <c r="K10" s="32"/>
      <c r="L10" s="17"/>
      <c r="M10" s="17"/>
      <c r="N10" s="17"/>
      <c r="O10" s="17"/>
      <c r="P10" s="17"/>
      <c r="Q10" s="17"/>
      <c r="R10" s="17"/>
      <c r="S10" s="32"/>
      <c r="T10" s="32"/>
      <c r="U10" s="32"/>
    </row>
    <row r="11" spans="1:21" ht="32.25" customHeight="1" x14ac:dyDescent="0.3">
      <c r="A11" s="4" t="s">
        <v>2</v>
      </c>
      <c r="B11" s="4" t="s">
        <v>8</v>
      </c>
      <c r="C11" s="4" t="s">
        <v>3</v>
      </c>
      <c r="D11" s="4" t="str">
        <f>'(H) Vitesse Equipes'!D$29</f>
        <v>CATÉGORIE D'AGE</v>
      </c>
      <c r="E11" s="4" t="str">
        <f>'(H) Vitesse Equipes'!E$29</f>
        <v>CATEGORIE DE LICENCE</v>
      </c>
      <c r="F11" s="4" t="s">
        <v>0</v>
      </c>
      <c r="G11" s="4" t="s">
        <v>18</v>
      </c>
      <c r="H11" s="4" t="s">
        <v>1</v>
      </c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</row>
    <row r="12" spans="1:21" ht="20.25" customHeight="1" x14ac:dyDescent="0.3">
      <c r="A12" s="7"/>
      <c r="B12" s="8">
        <f>IF(ISNA((VLOOKUP(A12,'Récapitulatif HOMMES'!A$13:H$43,2,FALSE))),0,(VLOOKUP(A12,'Récapitulatif HOMMES'!A$13:H$43,2,FALSE)))</f>
        <v>0</v>
      </c>
      <c r="C12" s="8">
        <f>IF(ISNA((VLOOKUP(B12,'Récapitulatif HOMMES'!B$13:I$43,2,FALSE))),0,(VLOOKUP(B12,'Récapitulatif HOMMES'!B$13:I$43,2,FALSE)))</f>
        <v>0</v>
      </c>
      <c r="D12" s="8">
        <f>IF(ISNA((VLOOKUP(A12,'Récapitulatif HOMMES'!A$13:K$43,4,FALSE))),0,(VLOOKUP(A12,'Récapitulatif HOMMES'!A$13:K$43,4,FALSE)))</f>
        <v>0</v>
      </c>
      <c r="E12" s="8">
        <f>IF(ISNA((VLOOKUP(A12,'Récapitulatif HOMMES'!A$13:K$43,5,FALSE))),0,(VLOOKUP(A12,'Récapitulatif HOMMES'!A$13:K$43,5,FALSE)))</f>
        <v>0</v>
      </c>
      <c r="F12" s="8">
        <f>IF(ISNA((VLOOKUP(A12,'Récapitulatif HOMMES'!A$13:I$43,6,FALSE))),0,(VLOOKUP(A12,'Récapitulatif HOMMES'!A$13:I$43,6,FALSE)))</f>
        <v>0</v>
      </c>
      <c r="G12" s="8">
        <f>IF(ISNA((VLOOKUP(A12,'Récapitulatif HOMMES'!A$13:I$42,7,FALSE))),0,(VLOOKUP(A12,'Récapitulatif HOMMES'!A$13:L$42,7,FALSE)))</f>
        <v>0</v>
      </c>
      <c r="H12" s="8">
        <f>IF(ISNA((VLOOKUP(G12,'Récapitulatif HOMMES'!G$13:M$43,2,FALSE))),0,(VLOOKUP(G12,'Récapitulatif HOMMES'!G$13:M$43,2,FALSE)))</f>
        <v>0</v>
      </c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</row>
    <row r="13" spans="1:21" ht="20.25" customHeight="1" x14ac:dyDescent="0.3">
      <c r="A13" s="7"/>
      <c r="B13" s="8">
        <f>IF(ISNA((VLOOKUP(A13,'Récapitulatif HOMMES'!A$13:H$43,2,FALSE))),0,(VLOOKUP(A13,'Récapitulatif HOMMES'!A$13:H$43,2,FALSE)))</f>
        <v>0</v>
      </c>
      <c r="C13" s="8">
        <f>IF(ISNA((VLOOKUP(B13,'Récapitulatif HOMMES'!B$13:I$43,2,FALSE))),0,(VLOOKUP(B13,'Récapitulatif HOMMES'!B$13:I$43,2,FALSE)))</f>
        <v>0</v>
      </c>
      <c r="D13" s="8">
        <f>IF(ISNA((VLOOKUP(A13,'Récapitulatif HOMMES'!A$13:K$43,4,FALSE))),0,(VLOOKUP(A13,'Récapitulatif HOMMES'!A$13:K$43,4,FALSE)))</f>
        <v>0</v>
      </c>
      <c r="E13" s="8">
        <f>IF(ISNA((VLOOKUP(A13,'Récapitulatif HOMMES'!A$13:K$43,5,FALSE))),0,(VLOOKUP(A13,'Récapitulatif HOMMES'!A$13:K$43,5,FALSE)))</f>
        <v>0</v>
      </c>
      <c r="F13" s="8">
        <f>IF(ISNA((VLOOKUP(A13,'Récapitulatif HOMMES'!A$13:I$43,6,FALSE))),0,(VLOOKUP(A13,'Récapitulatif HOMMES'!A$13:I$43,6,FALSE)))</f>
        <v>0</v>
      </c>
      <c r="G13" s="8">
        <f>IF(ISNA((VLOOKUP(A13,'Récapitulatif HOMMES'!A$13:I$42,7,FALSE))),0,(VLOOKUP(A13,'Récapitulatif HOMMES'!A$13:L$42,7,FALSE)))</f>
        <v>0</v>
      </c>
      <c r="H13" s="8">
        <f>IF(ISNA((VLOOKUP(G13,'Récapitulatif HOMMES'!G$13:M$43,2,FALSE))),0,(VLOOKUP(G13,'Récapitulatif HOMMES'!G$13:M$43,2,FALSE)))</f>
        <v>0</v>
      </c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</row>
    <row r="14" spans="1:21" ht="20.25" customHeight="1" x14ac:dyDescent="0.3">
      <c r="A14" s="7"/>
      <c r="B14" s="8">
        <f>IF(ISNA((VLOOKUP(A14,'Récapitulatif HOMMES'!A$13:H$43,2,FALSE))),0,(VLOOKUP(A14,'Récapitulatif HOMMES'!A$13:H$43,2,FALSE)))</f>
        <v>0</v>
      </c>
      <c r="C14" s="8">
        <f>IF(ISNA((VLOOKUP(B14,'Récapitulatif HOMMES'!B$13:I$43,2,FALSE))),0,(VLOOKUP(B14,'Récapitulatif HOMMES'!B$13:I$43,2,FALSE)))</f>
        <v>0</v>
      </c>
      <c r="D14" s="8">
        <f>IF(ISNA((VLOOKUP(A14,'Récapitulatif HOMMES'!A$13:K$43,4,FALSE))),0,(VLOOKUP(A14,'Récapitulatif HOMMES'!A$13:K$43,4,FALSE)))</f>
        <v>0</v>
      </c>
      <c r="E14" s="8">
        <f>IF(ISNA((VLOOKUP(A14,'Récapitulatif HOMMES'!A$13:K$43,5,FALSE))),0,(VLOOKUP(A14,'Récapitulatif HOMMES'!A$13:K$43,5,FALSE)))</f>
        <v>0</v>
      </c>
      <c r="F14" s="8">
        <f>IF(ISNA((VLOOKUP(A14,'Récapitulatif HOMMES'!A$13:I$43,6,FALSE))),0,(VLOOKUP(A14,'Récapitulatif HOMMES'!A$13:I$43,6,FALSE)))</f>
        <v>0</v>
      </c>
      <c r="G14" s="8">
        <f>IF(ISNA((VLOOKUP(A14,'Récapitulatif HOMMES'!A$13:I$42,7,FALSE))),0,(VLOOKUP(A14,'Récapitulatif HOMMES'!A$13:L$42,7,FALSE)))</f>
        <v>0</v>
      </c>
      <c r="H14" s="8">
        <f>IF(ISNA((VLOOKUP(G14,'Récapitulatif HOMMES'!G$13:M$43,2,FALSE))),0,(VLOOKUP(G14,'Récapitulatif HOMMES'!G$13:M$43,2,FALSE)))</f>
        <v>0</v>
      </c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</row>
    <row r="15" spans="1:21" ht="20.25" customHeight="1" x14ac:dyDescent="0.3">
      <c r="A15" s="7"/>
      <c r="B15" s="8">
        <f>IF(ISNA((VLOOKUP(A15,'Récapitulatif HOMMES'!A$13:H$43,2,FALSE))),0,(VLOOKUP(A15,'Récapitulatif HOMMES'!A$13:H$43,2,FALSE)))</f>
        <v>0</v>
      </c>
      <c r="C15" s="8">
        <f>IF(ISNA((VLOOKUP(B15,'Récapitulatif HOMMES'!B$13:I$43,2,FALSE))),0,(VLOOKUP(B15,'Récapitulatif HOMMES'!B$13:I$43,2,FALSE)))</f>
        <v>0</v>
      </c>
      <c r="D15" s="8">
        <f>IF(ISNA((VLOOKUP(A15,'Récapitulatif HOMMES'!A$13:K$43,4,FALSE))),0,(VLOOKUP(A15,'Récapitulatif HOMMES'!A$13:K$43,4,FALSE)))</f>
        <v>0</v>
      </c>
      <c r="E15" s="8">
        <f>IF(ISNA((VLOOKUP(A15,'Récapitulatif HOMMES'!A$13:K$43,5,FALSE))),0,(VLOOKUP(A15,'Récapitulatif HOMMES'!A$13:K$43,5,FALSE)))</f>
        <v>0</v>
      </c>
      <c r="F15" s="8">
        <f>IF(ISNA((VLOOKUP(A15,'Récapitulatif HOMMES'!A$13:I$43,6,FALSE))),0,(VLOOKUP(A15,'Récapitulatif HOMMES'!A$13:I$43,6,FALSE)))</f>
        <v>0</v>
      </c>
      <c r="G15" s="8">
        <f>IF(ISNA((VLOOKUP(A15,'Récapitulatif HOMMES'!A$13:I$42,7,FALSE))),0,(VLOOKUP(A15,'Récapitulatif HOMMES'!A$13:L$42,7,FALSE)))</f>
        <v>0</v>
      </c>
      <c r="H15" s="8">
        <f>IF(ISNA((VLOOKUP(G15,'Récapitulatif HOMMES'!G$13:M$43,2,FALSE))),0,(VLOOKUP(G15,'Récapitulatif HOMMES'!G$13:M$43,2,FALSE)))</f>
        <v>0</v>
      </c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</row>
    <row r="16" spans="1:21" ht="20.25" customHeight="1" x14ac:dyDescent="0.3">
      <c r="A16" s="7"/>
      <c r="B16" s="8">
        <f>IF(ISNA((VLOOKUP(A16,'Récapitulatif HOMMES'!A$13:H$43,2,FALSE))),0,(VLOOKUP(A16,'Récapitulatif HOMMES'!A$13:H$43,2,FALSE)))</f>
        <v>0</v>
      </c>
      <c r="C16" s="8">
        <f>IF(ISNA((VLOOKUP(B16,'Récapitulatif HOMMES'!B$13:I$43,2,FALSE))),0,(VLOOKUP(B16,'Récapitulatif HOMMES'!B$13:I$43,2,FALSE)))</f>
        <v>0</v>
      </c>
      <c r="D16" s="8">
        <f>IF(ISNA((VLOOKUP(A16,'Récapitulatif HOMMES'!A$13:K$43,4,FALSE))),0,(VLOOKUP(A16,'Récapitulatif HOMMES'!A$13:K$43,4,FALSE)))</f>
        <v>0</v>
      </c>
      <c r="E16" s="8">
        <f>IF(ISNA((VLOOKUP(A16,'Récapitulatif HOMMES'!A$13:K$43,5,FALSE))),0,(VLOOKUP(A16,'Récapitulatif HOMMES'!A$13:K$43,5,FALSE)))</f>
        <v>0</v>
      </c>
      <c r="F16" s="8">
        <f>IF(ISNA((VLOOKUP(A16,'Récapitulatif HOMMES'!A$13:I$43,6,FALSE))),0,(VLOOKUP(A16,'Récapitulatif HOMMES'!A$13:I$43,6,FALSE)))</f>
        <v>0</v>
      </c>
      <c r="G16" s="8">
        <f>IF(ISNA((VLOOKUP(A16,'Récapitulatif HOMMES'!A$13:I$42,7,FALSE))),0,(VLOOKUP(A16,'Récapitulatif HOMMES'!A$13:L$42,7,FALSE)))</f>
        <v>0</v>
      </c>
      <c r="H16" s="8">
        <f>IF(ISNA((VLOOKUP(G16,'Récapitulatif HOMMES'!G$13:M$43,2,FALSE))),0,(VLOOKUP(G16,'Récapitulatif HOMMES'!G$13:M$43,2,FALSE)))</f>
        <v>0</v>
      </c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</row>
    <row r="17" spans="1:21" s="32" customFormat="1" ht="22.5" customHeight="1" x14ac:dyDescent="0.3">
      <c r="A17" s="5"/>
      <c r="B17" s="6"/>
      <c r="C17" s="6"/>
      <c r="D17" s="6"/>
      <c r="E17" s="6"/>
      <c r="F17" s="6"/>
      <c r="G17" s="6"/>
      <c r="H17" s="6"/>
    </row>
    <row r="18" spans="1:21" ht="20.25" customHeight="1" x14ac:dyDescent="0.3">
      <c r="A18" s="82" t="s">
        <v>23</v>
      </c>
      <c r="B18" s="83"/>
      <c r="C18" s="84" t="s">
        <v>25</v>
      </c>
      <c r="D18" s="85"/>
      <c r="E18" s="85"/>
      <c r="F18" s="85"/>
      <c r="G18" s="85"/>
      <c r="H18" s="86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</row>
    <row r="19" spans="1:21" ht="20.25" customHeight="1" x14ac:dyDescent="0.3">
      <c r="A19" s="82" t="s">
        <v>13</v>
      </c>
      <c r="B19" s="83"/>
      <c r="C19" s="84">
        <f>COUNTA(A22:A26)</f>
        <v>0</v>
      </c>
      <c r="D19" s="85"/>
      <c r="E19" s="85"/>
      <c r="F19" s="85"/>
      <c r="G19" s="85"/>
      <c r="H19" s="86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</row>
    <row r="20" spans="1:21" ht="22.5" customHeight="1" x14ac:dyDescent="0.3"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</row>
    <row r="21" spans="1:21" ht="32.25" customHeight="1" x14ac:dyDescent="0.3">
      <c r="A21" s="4" t="s">
        <v>2</v>
      </c>
      <c r="B21" s="4" t="s">
        <v>8</v>
      </c>
      <c r="C21" s="4" t="s">
        <v>3</v>
      </c>
      <c r="D21" s="4" t="str">
        <f>'(H) Vitesse Equipes'!D$29</f>
        <v>CATÉGORIE D'AGE</v>
      </c>
      <c r="E21" s="4" t="str">
        <f>'(H) Vitesse Equipes'!E$29</f>
        <v>CATEGORIE DE LICENCE</v>
      </c>
      <c r="F21" s="4" t="s">
        <v>0</v>
      </c>
      <c r="G21" s="4" t="s">
        <v>18</v>
      </c>
      <c r="H21" s="4" t="s">
        <v>1</v>
      </c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</row>
    <row r="22" spans="1:21" ht="20.25" customHeight="1" x14ac:dyDescent="0.3">
      <c r="A22" s="7"/>
      <c r="B22" s="8">
        <f>IF(ISNA((VLOOKUP(A22,'Récapitulatif HOMMES'!A$13:H$43,2,FALSE))),0,(VLOOKUP(A22,'Récapitulatif HOMMES'!A$13:H$43,2,FALSE)))</f>
        <v>0</v>
      </c>
      <c r="C22" s="8">
        <f>IF(ISNA((VLOOKUP(B22,'Récapitulatif HOMMES'!B$13:I$43,2,FALSE))),0,(VLOOKUP(B22,'Récapitulatif HOMMES'!B$13:I$43,2,FALSE)))</f>
        <v>0</v>
      </c>
      <c r="D22" s="8">
        <f>IF(ISNA((VLOOKUP(A22,'Récapitulatif HOMMES'!A$13:K$43,4,FALSE))),0,(VLOOKUP(A22,'Récapitulatif HOMMES'!A$13:K$43,4,FALSE)))</f>
        <v>0</v>
      </c>
      <c r="E22" s="8">
        <f>IF(ISNA((VLOOKUP(A22,'Récapitulatif HOMMES'!A$13:K$43,5,FALSE))),0,(VLOOKUP(A22,'Récapitulatif HOMMES'!A$13:K$43,5,FALSE)))</f>
        <v>0</v>
      </c>
      <c r="F22" s="8">
        <f>IF(ISNA((VLOOKUP(A22,'Récapitulatif HOMMES'!A$13:I$43,6,FALSE))),0,(VLOOKUP(A22,'Récapitulatif HOMMES'!A$13:I$43,6,FALSE)))</f>
        <v>0</v>
      </c>
      <c r="G22" s="8">
        <f>IF(ISNA((VLOOKUP(A22,'Récapitulatif HOMMES'!A$13:I$42,7,FALSE))),0,(VLOOKUP(A22,'Récapitulatif HOMMES'!A$13:L$42,7,FALSE)))</f>
        <v>0</v>
      </c>
      <c r="H22" s="8">
        <f>IF(ISNA((VLOOKUP(G22,'Récapitulatif HOMMES'!G$13:M$43,2,FALSE))),0,(VLOOKUP(G22,'Récapitulatif HOMMES'!G$13:M$43,2,FALSE)))</f>
        <v>0</v>
      </c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</row>
    <row r="23" spans="1:21" ht="20.25" customHeight="1" x14ac:dyDescent="0.3">
      <c r="A23" s="7"/>
      <c r="B23" s="8">
        <f>IF(ISNA((VLOOKUP(A23,'Récapitulatif HOMMES'!A$13:H$43,2,FALSE))),0,(VLOOKUP(A23,'Récapitulatif HOMMES'!A$13:H$43,2,FALSE)))</f>
        <v>0</v>
      </c>
      <c r="C23" s="8">
        <f>IF(ISNA((VLOOKUP(B23,'Récapitulatif HOMMES'!B$13:I$43,2,FALSE))),0,(VLOOKUP(B23,'Récapitulatif HOMMES'!B$13:I$43,2,FALSE)))</f>
        <v>0</v>
      </c>
      <c r="D23" s="8">
        <f>IF(ISNA((VLOOKUP(A23,'Récapitulatif HOMMES'!A$13:K$43,4,FALSE))),0,(VLOOKUP(A23,'Récapitulatif HOMMES'!A$13:K$43,4,FALSE)))</f>
        <v>0</v>
      </c>
      <c r="E23" s="8">
        <f>IF(ISNA((VLOOKUP(A23,'Récapitulatif HOMMES'!A$13:K$43,5,FALSE))),0,(VLOOKUP(A23,'Récapitulatif HOMMES'!A$13:K$43,5,FALSE)))</f>
        <v>0</v>
      </c>
      <c r="F23" s="8">
        <f>IF(ISNA((VLOOKUP(A23,'Récapitulatif HOMMES'!A$13:I$43,6,FALSE))),0,(VLOOKUP(A23,'Récapitulatif HOMMES'!A$13:I$43,6,FALSE)))</f>
        <v>0</v>
      </c>
      <c r="G23" s="8">
        <f>IF(ISNA((VLOOKUP(A23,'Récapitulatif HOMMES'!A$13:I$42,7,FALSE))),0,(VLOOKUP(A23,'Récapitulatif HOMMES'!A$13:L$42,7,FALSE)))</f>
        <v>0</v>
      </c>
      <c r="H23" s="8">
        <f>IF(ISNA((VLOOKUP(G23,'Récapitulatif HOMMES'!G$13:M$43,2,FALSE))),0,(VLOOKUP(G23,'Récapitulatif HOMMES'!G$13:M$43,2,FALSE)))</f>
        <v>0</v>
      </c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</row>
    <row r="24" spans="1:21" ht="20.25" customHeight="1" x14ac:dyDescent="0.3">
      <c r="A24" s="7"/>
      <c r="B24" s="8">
        <f>IF(ISNA((VLOOKUP(A24,'Récapitulatif HOMMES'!A$13:H$43,2,FALSE))),0,(VLOOKUP(A24,'Récapitulatif HOMMES'!A$13:H$43,2,FALSE)))</f>
        <v>0</v>
      </c>
      <c r="C24" s="8">
        <f>IF(ISNA((VLOOKUP(B24,'Récapitulatif HOMMES'!B$13:I$43,2,FALSE))),0,(VLOOKUP(B24,'Récapitulatif HOMMES'!B$13:I$43,2,FALSE)))</f>
        <v>0</v>
      </c>
      <c r="D24" s="8">
        <f>IF(ISNA((VLOOKUP(A24,'Récapitulatif HOMMES'!A$13:K$43,4,FALSE))),0,(VLOOKUP(A24,'Récapitulatif HOMMES'!A$13:K$43,4,FALSE)))</f>
        <v>0</v>
      </c>
      <c r="E24" s="8">
        <f>IF(ISNA((VLOOKUP(A24,'Récapitulatif HOMMES'!A$13:K$43,5,FALSE))),0,(VLOOKUP(A24,'Récapitulatif HOMMES'!A$13:K$43,5,FALSE)))</f>
        <v>0</v>
      </c>
      <c r="F24" s="8">
        <f>IF(ISNA((VLOOKUP(A24,'Récapitulatif HOMMES'!A$13:I$43,6,FALSE))),0,(VLOOKUP(A24,'Récapitulatif HOMMES'!A$13:I$43,6,FALSE)))</f>
        <v>0</v>
      </c>
      <c r="G24" s="8">
        <f>IF(ISNA((VLOOKUP(A24,'Récapitulatif HOMMES'!A$13:I$42,7,FALSE))),0,(VLOOKUP(A24,'Récapitulatif HOMMES'!A$13:L$42,7,FALSE)))</f>
        <v>0</v>
      </c>
      <c r="H24" s="8">
        <f>IF(ISNA((VLOOKUP(G24,'Récapitulatif HOMMES'!G$13:M$43,2,FALSE))),0,(VLOOKUP(G24,'Récapitulatif HOMMES'!G$13:M$43,2,FALSE)))</f>
        <v>0</v>
      </c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</row>
    <row r="25" spans="1:21" ht="20.25" customHeight="1" x14ac:dyDescent="0.3">
      <c r="A25" s="7"/>
      <c r="B25" s="8">
        <f>IF(ISNA((VLOOKUP(A25,'Récapitulatif HOMMES'!A$13:H$43,2,FALSE))),0,(VLOOKUP(A25,'Récapitulatif HOMMES'!A$13:H$43,2,FALSE)))</f>
        <v>0</v>
      </c>
      <c r="C25" s="8">
        <f>IF(ISNA((VLOOKUP(B25,'Récapitulatif HOMMES'!B$13:I$43,2,FALSE))),0,(VLOOKUP(B25,'Récapitulatif HOMMES'!B$13:I$43,2,FALSE)))</f>
        <v>0</v>
      </c>
      <c r="D25" s="8">
        <f>IF(ISNA((VLOOKUP(A25,'Récapitulatif HOMMES'!A$13:K$43,4,FALSE))),0,(VLOOKUP(A25,'Récapitulatif HOMMES'!A$13:K$43,4,FALSE)))</f>
        <v>0</v>
      </c>
      <c r="E25" s="8">
        <f>IF(ISNA((VLOOKUP(A25,'Récapitulatif HOMMES'!A$13:K$43,5,FALSE))),0,(VLOOKUP(A25,'Récapitulatif HOMMES'!A$13:K$43,5,FALSE)))</f>
        <v>0</v>
      </c>
      <c r="F25" s="8">
        <f>IF(ISNA((VLOOKUP(A25,'Récapitulatif HOMMES'!A$13:I$43,6,FALSE))),0,(VLOOKUP(A25,'Récapitulatif HOMMES'!A$13:I$43,6,FALSE)))</f>
        <v>0</v>
      </c>
      <c r="G25" s="8">
        <f>IF(ISNA((VLOOKUP(A25,'Récapitulatif HOMMES'!A$13:I$42,7,FALSE))),0,(VLOOKUP(A25,'Récapitulatif HOMMES'!A$13:L$42,7,FALSE)))</f>
        <v>0</v>
      </c>
      <c r="H25" s="8">
        <f>IF(ISNA((VLOOKUP(G25,'Récapitulatif HOMMES'!G$13:M$43,2,FALSE))),0,(VLOOKUP(G25,'Récapitulatif HOMMES'!G$13:M$43,2,FALSE)))</f>
        <v>0</v>
      </c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</row>
    <row r="26" spans="1:21" ht="20.25" customHeight="1" x14ac:dyDescent="0.3">
      <c r="A26" s="7"/>
      <c r="B26" s="8">
        <f>IF(ISNA((VLOOKUP(A26,'Récapitulatif HOMMES'!A$13:H$43,2,FALSE))),0,(VLOOKUP(A26,'Récapitulatif HOMMES'!A$13:H$43,2,FALSE)))</f>
        <v>0</v>
      </c>
      <c r="C26" s="8">
        <f>IF(ISNA((VLOOKUP(B26,'Récapitulatif HOMMES'!B$13:I$43,2,FALSE))),0,(VLOOKUP(B26,'Récapitulatif HOMMES'!B$13:I$43,2,FALSE)))</f>
        <v>0</v>
      </c>
      <c r="D26" s="8">
        <f>IF(ISNA((VLOOKUP(A26,'Récapitulatif HOMMES'!A$13:K$43,4,FALSE))),0,(VLOOKUP(A26,'Récapitulatif HOMMES'!A$13:K$43,4,FALSE)))</f>
        <v>0</v>
      </c>
      <c r="E26" s="8">
        <f>IF(ISNA((VLOOKUP(A26,'Récapitulatif HOMMES'!A$13:K$43,5,FALSE))),0,(VLOOKUP(A26,'Récapitulatif HOMMES'!A$13:K$43,5,FALSE)))</f>
        <v>0</v>
      </c>
      <c r="F26" s="8">
        <f>IF(ISNA((VLOOKUP(A26,'Récapitulatif HOMMES'!A$13:I$43,6,FALSE))),0,(VLOOKUP(A26,'Récapitulatif HOMMES'!A$13:I$43,6,FALSE)))</f>
        <v>0</v>
      </c>
      <c r="G26" s="8">
        <f>IF(ISNA((VLOOKUP(A26,'Récapitulatif HOMMES'!A$13:I$42,7,FALSE))),0,(VLOOKUP(A26,'Récapitulatif HOMMES'!A$13:L$42,7,FALSE)))</f>
        <v>0</v>
      </c>
      <c r="H26" s="8">
        <f>IF(ISNA((VLOOKUP(G26,'Récapitulatif HOMMES'!G$13:M$43,2,FALSE))),0,(VLOOKUP(G26,'Récapitulatif HOMMES'!G$13:M$43,2,FALSE)))</f>
        <v>0</v>
      </c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</row>
    <row r="27" spans="1:21" ht="22.5" customHeight="1" x14ac:dyDescent="0.3"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</row>
    <row r="28" spans="1:21" ht="20.25" customHeight="1" x14ac:dyDescent="0.3">
      <c r="A28" s="82" t="s">
        <v>23</v>
      </c>
      <c r="B28" s="83"/>
      <c r="C28" s="84" t="s">
        <v>26</v>
      </c>
      <c r="D28" s="85"/>
      <c r="E28" s="85"/>
      <c r="F28" s="85"/>
      <c r="G28" s="85"/>
      <c r="H28" s="86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</row>
    <row r="29" spans="1:21" ht="20.25" customHeight="1" x14ac:dyDescent="0.3">
      <c r="A29" s="82" t="s">
        <v>13</v>
      </c>
      <c r="B29" s="83"/>
      <c r="C29" s="84">
        <f>COUNTA(A32:A36)</f>
        <v>0</v>
      </c>
      <c r="D29" s="85"/>
      <c r="E29" s="85"/>
      <c r="F29" s="85"/>
      <c r="G29" s="85"/>
      <c r="H29" s="86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</row>
    <row r="30" spans="1:21" ht="22.5" customHeight="1" x14ac:dyDescent="0.3"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</row>
    <row r="31" spans="1:21" ht="32.25" customHeight="1" x14ac:dyDescent="0.3">
      <c r="A31" s="4" t="s">
        <v>2</v>
      </c>
      <c r="B31" s="4" t="s">
        <v>8</v>
      </c>
      <c r="C31" s="4" t="s">
        <v>3</v>
      </c>
      <c r="D31" s="4" t="str">
        <f>'(H) Vitesse Equipes'!D$29</f>
        <v>CATÉGORIE D'AGE</v>
      </c>
      <c r="E31" s="4" t="str">
        <f>'(H) Vitesse Equipes'!E$29</f>
        <v>CATEGORIE DE LICENCE</v>
      </c>
      <c r="F31" s="4" t="s">
        <v>0</v>
      </c>
      <c r="G31" s="4" t="s">
        <v>18</v>
      </c>
      <c r="H31" s="4" t="s">
        <v>1</v>
      </c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</row>
    <row r="32" spans="1:21" ht="20.25" customHeight="1" x14ac:dyDescent="0.3">
      <c r="A32" s="7"/>
      <c r="B32" s="8">
        <f>IF(ISNA((VLOOKUP(A32,'Récapitulatif HOMMES'!A$13:H$43,2,FALSE))),0,(VLOOKUP(A32,'Récapitulatif HOMMES'!A$13:H$43,2,FALSE)))</f>
        <v>0</v>
      </c>
      <c r="C32" s="8">
        <f>IF(ISNA((VLOOKUP(B32,'Récapitulatif HOMMES'!B$13:I$43,2,FALSE))),0,(VLOOKUP(B32,'Récapitulatif HOMMES'!B$13:I$43,2,FALSE)))</f>
        <v>0</v>
      </c>
      <c r="D32" s="8">
        <f>IF(ISNA((VLOOKUP(A32,'Récapitulatif HOMMES'!A$13:K$43,4,FALSE))),0,(VLOOKUP(A32,'Récapitulatif HOMMES'!A$13:K$43,4,FALSE)))</f>
        <v>0</v>
      </c>
      <c r="E32" s="8">
        <f>IF(ISNA((VLOOKUP(A32,'Récapitulatif HOMMES'!A$13:K$43,5,FALSE))),0,(VLOOKUP(A32,'Récapitulatif HOMMES'!A$13:K$43,5,FALSE)))</f>
        <v>0</v>
      </c>
      <c r="F32" s="8">
        <f>IF(ISNA((VLOOKUP(A32,'Récapitulatif HOMMES'!A$13:I$43,6,FALSE))),0,(VLOOKUP(A32,'Récapitulatif HOMMES'!A$13:I$43,6,FALSE)))</f>
        <v>0</v>
      </c>
      <c r="G32" s="8">
        <f>IF(ISNA((VLOOKUP(A32,'Récapitulatif HOMMES'!A$13:I$42,7,FALSE))),0,(VLOOKUP(A32,'Récapitulatif HOMMES'!A$13:L$42,7,FALSE)))</f>
        <v>0</v>
      </c>
      <c r="H32" s="8">
        <f>IF(ISNA((VLOOKUP(G32,'Récapitulatif HOMMES'!G$13:M$43,2,FALSE))),0,(VLOOKUP(G32,'Récapitulatif HOMMES'!G$13:M$43,2,FALSE)))</f>
        <v>0</v>
      </c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</row>
    <row r="33" spans="1:21" ht="20.25" customHeight="1" x14ac:dyDescent="0.3">
      <c r="A33" s="7"/>
      <c r="B33" s="8">
        <f>IF(ISNA((VLOOKUP(A33,'Récapitulatif HOMMES'!A$13:H$43,2,FALSE))),0,(VLOOKUP(A33,'Récapitulatif HOMMES'!A$13:H$43,2,FALSE)))</f>
        <v>0</v>
      </c>
      <c r="C33" s="8">
        <f>IF(ISNA((VLOOKUP(B33,'Récapitulatif HOMMES'!B$13:I$43,2,FALSE))),0,(VLOOKUP(B33,'Récapitulatif HOMMES'!B$13:I$43,2,FALSE)))</f>
        <v>0</v>
      </c>
      <c r="D33" s="8">
        <f>IF(ISNA((VLOOKUP(A33,'Récapitulatif HOMMES'!A$13:K$43,4,FALSE))),0,(VLOOKUP(A33,'Récapitulatif HOMMES'!A$13:K$43,4,FALSE)))</f>
        <v>0</v>
      </c>
      <c r="E33" s="8">
        <f>IF(ISNA((VLOOKUP(A33,'Récapitulatif HOMMES'!A$13:K$43,5,FALSE))),0,(VLOOKUP(A33,'Récapitulatif HOMMES'!A$13:K$43,5,FALSE)))</f>
        <v>0</v>
      </c>
      <c r="F33" s="8">
        <f>IF(ISNA((VLOOKUP(A33,'Récapitulatif HOMMES'!A$13:I$43,6,FALSE))),0,(VLOOKUP(A33,'Récapitulatif HOMMES'!A$13:I$43,6,FALSE)))</f>
        <v>0</v>
      </c>
      <c r="G33" s="8">
        <f>IF(ISNA((VLOOKUP(A33,'Récapitulatif HOMMES'!A$13:I$42,7,FALSE))),0,(VLOOKUP(A33,'Récapitulatif HOMMES'!A$13:L$42,7,FALSE)))</f>
        <v>0</v>
      </c>
      <c r="H33" s="8">
        <f>IF(ISNA((VLOOKUP(G33,'Récapitulatif HOMMES'!G$13:M$43,2,FALSE))),0,(VLOOKUP(G33,'Récapitulatif HOMMES'!G$13:M$43,2,FALSE)))</f>
        <v>0</v>
      </c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</row>
    <row r="34" spans="1:21" ht="20.25" customHeight="1" x14ac:dyDescent="0.3">
      <c r="A34" s="7"/>
      <c r="B34" s="8">
        <f>IF(ISNA((VLOOKUP(A34,'Récapitulatif HOMMES'!A$13:H$43,2,FALSE))),0,(VLOOKUP(A34,'Récapitulatif HOMMES'!A$13:H$43,2,FALSE)))</f>
        <v>0</v>
      </c>
      <c r="C34" s="8">
        <f>IF(ISNA((VLOOKUP(B34,'Récapitulatif HOMMES'!B$13:I$43,2,FALSE))),0,(VLOOKUP(B34,'Récapitulatif HOMMES'!B$13:I$43,2,FALSE)))</f>
        <v>0</v>
      </c>
      <c r="D34" s="8">
        <f>IF(ISNA((VLOOKUP(A34,'Récapitulatif HOMMES'!A$13:K$43,4,FALSE))),0,(VLOOKUP(A34,'Récapitulatif HOMMES'!A$13:K$43,4,FALSE)))</f>
        <v>0</v>
      </c>
      <c r="E34" s="8">
        <f>IF(ISNA((VLOOKUP(A34,'Récapitulatif HOMMES'!A$13:K$43,5,FALSE))),0,(VLOOKUP(A34,'Récapitulatif HOMMES'!A$13:K$43,5,FALSE)))</f>
        <v>0</v>
      </c>
      <c r="F34" s="8">
        <f>IF(ISNA((VLOOKUP(A34,'Récapitulatif HOMMES'!A$13:I$43,6,FALSE))),0,(VLOOKUP(A34,'Récapitulatif HOMMES'!A$13:I$43,6,FALSE)))</f>
        <v>0</v>
      </c>
      <c r="G34" s="8">
        <f>IF(ISNA((VLOOKUP(A34,'Récapitulatif HOMMES'!A$13:I$42,7,FALSE))),0,(VLOOKUP(A34,'Récapitulatif HOMMES'!A$13:L$42,7,FALSE)))</f>
        <v>0</v>
      </c>
      <c r="H34" s="8">
        <f>IF(ISNA((VLOOKUP(G34,'Récapitulatif HOMMES'!G$13:M$43,2,FALSE))),0,(VLOOKUP(G34,'Récapitulatif HOMMES'!G$13:M$43,2,FALSE)))</f>
        <v>0</v>
      </c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</row>
    <row r="35" spans="1:21" ht="20.25" customHeight="1" x14ac:dyDescent="0.3">
      <c r="A35" s="7"/>
      <c r="B35" s="8">
        <f>IF(ISNA((VLOOKUP(A35,'Récapitulatif HOMMES'!A$13:H$43,2,FALSE))),0,(VLOOKUP(A35,'Récapitulatif HOMMES'!A$13:H$43,2,FALSE)))</f>
        <v>0</v>
      </c>
      <c r="C35" s="8">
        <f>IF(ISNA((VLOOKUP(B35,'Récapitulatif HOMMES'!B$13:I$43,2,FALSE))),0,(VLOOKUP(B35,'Récapitulatif HOMMES'!B$13:I$43,2,FALSE)))</f>
        <v>0</v>
      </c>
      <c r="D35" s="8">
        <f>IF(ISNA((VLOOKUP(A35,'Récapitulatif HOMMES'!A$13:K$43,4,FALSE))),0,(VLOOKUP(A35,'Récapitulatif HOMMES'!A$13:K$43,4,FALSE)))</f>
        <v>0</v>
      </c>
      <c r="E35" s="8">
        <f>IF(ISNA((VLOOKUP(A35,'Récapitulatif HOMMES'!A$13:K$43,5,FALSE))),0,(VLOOKUP(A35,'Récapitulatif HOMMES'!A$13:K$43,5,FALSE)))</f>
        <v>0</v>
      </c>
      <c r="F35" s="8">
        <f>IF(ISNA((VLOOKUP(A35,'Récapitulatif HOMMES'!A$13:I$43,6,FALSE))),0,(VLOOKUP(A35,'Récapitulatif HOMMES'!A$13:I$43,6,FALSE)))</f>
        <v>0</v>
      </c>
      <c r="G35" s="8">
        <f>IF(ISNA((VLOOKUP(A35,'Récapitulatif HOMMES'!A$13:I$42,7,FALSE))),0,(VLOOKUP(A35,'Récapitulatif HOMMES'!A$13:L$42,7,FALSE)))</f>
        <v>0</v>
      </c>
      <c r="H35" s="8">
        <f>IF(ISNA((VLOOKUP(G35,'Récapitulatif HOMMES'!G$13:M$43,2,FALSE))),0,(VLOOKUP(G35,'Récapitulatif HOMMES'!G$13:M$43,2,FALSE)))</f>
        <v>0</v>
      </c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</row>
    <row r="36" spans="1:21" ht="20.25" customHeight="1" x14ac:dyDescent="0.3">
      <c r="A36" s="7"/>
      <c r="B36" s="8">
        <f>IF(ISNA((VLOOKUP(A36,'Récapitulatif HOMMES'!A$13:H$43,2,FALSE))),0,(VLOOKUP(A36,'Récapitulatif HOMMES'!A$13:H$43,2,FALSE)))</f>
        <v>0</v>
      </c>
      <c r="C36" s="8">
        <f>IF(ISNA((VLOOKUP(B36,'Récapitulatif HOMMES'!B$13:I$43,2,FALSE))),0,(VLOOKUP(B36,'Récapitulatif HOMMES'!B$13:I$43,2,FALSE)))</f>
        <v>0</v>
      </c>
      <c r="D36" s="8">
        <f>IF(ISNA((VLOOKUP(A36,'Récapitulatif HOMMES'!A$13:K$43,4,FALSE))),0,(VLOOKUP(A36,'Récapitulatif HOMMES'!A$13:K$43,4,FALSE)))</f>
        <v>0</v>
      </c>
      <c r="E36" s="8">
        <f>IF(ISNA((VLOOKUP(A36,'Récapitulatif HOMMES'!A$13:K$43,5,FALSE))),0,(VLOOKUP(A36,'Récapitulatif HOMMES'!A$13:K$43,5,FALSE)))</f>
        <v>0</v>
      </c>
      <c r="F36" s="8">
        <f>IF(ISNA((VLOOKUP(A36,'Récapitulatif HOMMES'!A$13:I$43,6,FALSE))),0,(VLOOKUP(A36,'Récapitulatif HOMMES'!A$13:I$43,6,FALSE)))</f>
        <v>0</v>
      </c>
      <c r="G36" s="8">
        <f>IF(ISNA((VLOOKUP(A36,'Récapitulatif HOMMES'!A$13:I$42,7,FALSE))),0,(VLOOKUP(A36,'Récapitulatif HOMMES'!A$13:L$42,7,FALSE)))</f>
        <v>0</v>
      </c>
      <c r="H36" s="8">
        <f>IF(ISNA((VLOOKUP(G36,'Récapitulatif HOMMES'!G$13:M$43,2,FALSE))),0,(VLOOKUP(G36,'Récapitulatif HOMMES'!G$13:M$43,2,FALSE)))</f>
        <v>0</v>
      </c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</row>
    <row r="37" spans="1:21" ht="22.5" customHeight="1" x14ac:dyDescent="0.3"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</row>
    <row r="38" spans="1:21" ht="20.25" customHeight="1" x14ac:dyDescent="0.3">
      <c r="A38" s="82" t="s">
        <v>23</v>
      </c>
      <c r="B38" s="83"/>
      <c r="C38" s="84" t="s">
        <v>27</v>
      </c>
      <c r="D38" s="85"/>
      <c r="E38" s="85"/>
      <c r="F38" s="85"/>
      <c r="G38" s="85"/>
      <c r="H38" s="86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</row>
    <row r="39" spans="1:21" ht="20.25" customHeight="1" x14ac:dyDescent="0.3">
      <c r="A39" s="82" t="s">
        <v>13</v>
      </c>
      <c r="B39" s="83"/>
      <c r="C39" s="84">
        <f>COUNTA(A42:A46)</f>
        <v>0</v>
      </c>
      <c r="D39" s="85"/>
      <c r="E39" s="85"/>
      <c r="F39" s="85"/>
      <c r="G39" s="85"/>
      <c r="H39" s="86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</row>
    <row r="40" spans="1:21" ht="22.5" customHeight="1" x14ac:dyDescent="0.3"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</row>
    <row r="41" spans="1:21" ht="32.25" customHeight="1" x14ac:dyDescent="0.3">
      <c r="A41" s="4" t="s">
        <v>2</v>
      </c>
      <c r="B41" s="4" t="s">
        <v>8</v>
      </c>
      <c r="C41" s="4" t="s">
        <v>3</v>
      </c>
      <c r="D41" s="4" t="str">
        <f>'(H) Vitesse Equipes'!D$29</f>
        <v>CATÉGORIE D'AGE</v>
      </c>
      <c r="E41" s="4" t="str">
        <f>'(H) Vitesse Equipes'!E$29</f>
        <v>CATEGORIE DE LICENCE</v>
      </c>
      <c r="F41" s="4" t="s">
        <v>0</v>
      </c>
      <c r="G41" s="4" t="s">
        <v>18</v>
      </c>
      <c r="H41" s="4" t="s">
        <v>1</v>
      </c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</row>
    <row r="42" spans="1:21" ht="20.25" customHeight="1" x14ac:dyDescent="0.3">
      <c r="A42" s="7"/>
      <c r="B42" s="8">
        <f>IF(ISNA((VLOOKUP(A42,'Récapitulatif HOMMES'!A$13:H$43,2,FALSE))),0,(VLOOKUP(A42,'Récapitulatif HOMMES'!A$13:H$43,2,FALSE)))</f>
        <v>0</v>
      </c>
      <c r="C42" s="8">
        <f>IF(ISNA((VLOOKUP(B42,'Récapitulatif HOMMES'!B$13:I$43,2,FALSE))),0,(VLOOKUP(B42,'Récapitulatif HOMMES'!B$13:I$43,2,FALSE)))</f>
        <v>0</v>
      </c>
      <c r="D42" s="8">
        <f>IF(ISNA((VLOOKUP(A42,'Récapitulatif HOMMES'!A$13:K$43,4,FALSE))),0,(VLOOKUP(A42,'Récapitulatif HOMMES'!A$13:K$43,4,FALSE)))</f>
        <v>0</v>
      </c>
      <c r="E42" s="8">
        <f>IF(ISNA((VLOOKUP(A42,'Récapitulatif HOMMES'!A$13:K$43,5,FALSE))),0,(VLOOKUP(A42,'Récapitulatif HOMMES'!A$13:K$43,5,FALSE)))</f>
        <v>0</v>
      </c>
      <c r="F42" s="8">
        <f>IF(ISNA((VLOOKUP(A42,'Récapitulatif HOMMES'!A$13:I$43,6,FALSE))),0,(VLOOKUP(A42,'Récapitulatif HOMMES'!A$13:I$43,6,FALSE)))</f>
        <v>0</v>
      </c>
      <c r="G42" s="8">
        <f>IF(ISNA((VLOOKUP(A42,'Récapitulatif HOMMES'!A$13:I$42,7,FALSE))),0,(VLOOKUP(A42,'Récapitulatif HOMMES'!A$13:L$42,7,FALSE)))</f>
        <v>0</v>
      </c>
      <c r="H42" s="8">
        <f>IF(ISNA((VLOOKUP(G42,'Récapitulatif HOMMES'!G$13:M$43,2,FALSE))),0,(VLOOKUP(G42,'Récapitulatif HOMMES'!G$13:M$43,2,FALSE)))</f>
        <v>0</v>
      </c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</row>
    <row r="43" spans="1:21" ht="20.25" customHeight="1" x14ac:dyDescent="0.3">
      <c r="A43" s="7"/>
      <c r="B43" s="8">
        <f>IF(ISNA((VLOOKUP(A43,'Récapitulatif HOMMES'!A$13:H$43,2,FALSE))),0,(VLOOKUP(A43,'Récapitulatif HOMMES'!A$13:H$43,2,FALSE)))</f>
        <v>0</v>
      </c>
      <c r="C43" s="8">
        <f>IF(ISNA((VLOOKUP(B43,'Récapitulatif HOMMES'!B$13:I$43,2,FALSE))),0,(VLOOKUP(B43,'Récapitulatif HOMMES'!B$13:I$43,2,FALSE)))</f>
        <v>0</v>
      </c>
      <c r="D43" s="8">
        <f>IF(ISNA((VLOOKUP(A43,'Récapitulatif HOMMES'!A$13:K$43,4,FALSE))),0,(VLOOKUP(A43,'Récapitulatif HOMMES'!A$13:K$43,4,FALSE)))</f>
        <v>0</v>
      </c>
      <c r="E43" s="8">
        <f>IF(ISNA((VLOOKUP(A43,'Récapitulatif HOMMES'!A$13:K$43,5,FALSE))),0,(VLOOKUP(A43,'Récapitulatif HOMMES'!A$13:K$43,5,FALSE)))</f>
        <v>0</v>
      </c>
      <c r="F43" s="8">
        <f>IF(ISNA((VLOOKUP(A43,'Récapitulatif HOMMES'!A$13:I$43,6,FALSE))),0,(VLOOKUP(A43,'Récapitulatif HOMMES'!A$13:I$43,6,FALSE)))</f>
        <v>0</v>
      </c>
      <c r="G43" s="8">
        <f>IF(ISNA((VLOOKUP(A43,'Récapitulatif HOMMES'!A$13:I$42,7,FALSE))),0,(VLOOKUP(A43,'Récapitulatif HOMMES'!A$13:L$42,7,FALSE)))</f>
        <v>0</v>
      </c>
      <c r="H43" s="8">
        <f>IF(ISNA((VLOOKUP(G43,'Récapitulatif HOMMES'!G$13:M$43,2,FALSE))),0,(VLOOKUP(G43,'Récapitulatif HOMMES'!G$13:M$43,2,FALSE)))</f>
        <v>0</v>
      </c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</row>
    <row r="44" spans="1:21" ht="20.25" customHeight="1" x14ac:dyDescent="0.3">
      <c r="A44" s="7"/>
      <c r="B44" s="8">
        <f>IF(ISNA((VLOOKUP(A44,'Récapitulatif HOMMES'!A$13:H$43,2,FALSE))),0,(VLOOKUP(A44,'Récapitulatif HOMMES'!A$13:H$43,2,FALSE)))</f>
        <v>0</v>
      </c>
      <c r="C44" s="8">
        <f>IF(ISNA((VLOOKUP(B44,'Récapitulatif HOMMES'!B$13:I$43,2,FALSE))),0,(VLOOKUP(B44,'Récapitulatif HOMMES'!B$13:I$43,2,FALSE)))</f>
        <v>0</v>
      </c>
      <c r="D44" s="8">
        <f>IF(ISNA((VLOOKUP(A44,'Récapitulatif HOMMES'!A$13:K$43,4,FALSE))),0,(VLOOKUP(A44,'Récapitulatif HOMMES'!A$13:K$43,4,FALSE)))</f>
        <v>0</v>
      </c>
      <c r="E44" s="8">
        <f>IF(ISNA((VLOOKUP(A44,'Récapitulatif HOMMES'!A$13:K$43,5,FALSE))),0,(VLOOKUP(A44,'Récapitulatif HOMMES'!A$13:K$43,5,FALSE)))</f>
        <v>0</v>
      </c>
      <c r="F44" s="8">
        <f>IF(ISNA((VLOOKUP(A44,'Récapitulatif HOMMES'!A$13:I$43,6,FALSE))),0,(VLOOKUP(A44,'Récapitulatif HOMMES'!A$13:I$43,6,FALSE)))</f>
        <v>0</v>
      </c>
      <c r="G44" s="8">
        <f>IF(ISNA((VLOOKUP(A44,'Récapitulatif HOMMES'!A$13:I$42,7,FALSE))),0,(VLOOKUP(A44,'Récapitulatif HOMMES'!A$13:L$42,7,FALSE)))</f>
        <v>0</v>
      </c>
      <c r="H44" s="8">
        <f>IF(ISNA((VLOOKUP(G44,'Récapitulatif HOMMES'!G$13:M$43,2,FALSE))),0,(VLOOKUP(G44,'Récapitulatif HOMMES'!G$13:M$43,2,FALSE)))</f>
        <v>0</v>
      </c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</row>
    <row r="45" spans="1:21" ht="20.25" customHeight="1" x14ac:dyDescent="0.3">
      <c r="A45" s="7"/>
      <c r="B45" s="8">
        <f>IF(ISNA((VLOOKUP(A45,'Récapitulatif HOMMES'!A$13:H$43,2,FALSE))),0,(VLOOKUP(A45,'Récapitulatif HOMMES'!A$13:H$43,2,FALSE)))</f>
        <v>0</v>
      </c>
      <c r="C45" s="8">
        <f>IF(ISNA((VLOOKUP(B45,'Récapitulatif HOMMES'!B$13:I$43,2,FALSE))),0,(VLOOKUP(B45,'Récapitulatif HOMMES'!B$13:I$43,2,FALSE)))</f>
        <v>0</v>
      </c>
      <c r="D45" s="8">
        <f>IF(ISNA((VLOOKUP(A45,'Récapitulatif HOMMES'!A$13:K$43,4,FALSE))),0,(VLOOKUP(A45,'Récapitulatif HOMMES'!A$13:K$43,4,FALSE)))</f>
        <v>0</v>
      </c>
      <c r="E45" s="8">
        <f>IF(ISNA((VLOOKUP(A45,'Récapitulatif HOMMES'!A$13:K$43,5,FALSE))),0,(VLOOKUP(A45,'Récapitulatif HOMMES'!A$13:K$43,5,FALSE)))</f>
        <v>0</v>
      </c>
      <c r="F45" s="8">
        <f>IF(ISNA((VLOOKUP(A45,'Récapitulatif HOMMES'!A$13:I$43,6,FALSE))),0,(VLOOKUP(A45,'Récapitulatif HOMMES'!A$13:I$43,6,FALSE)))</f>
        <v>0</v>
      </c>
      <c r="G45" s="8">
        <f>IF(ISNA((VLOOKUP(A45,'Récapitulatif HOMMES'!A$13:I$42,7,FALSE))),0,(VLOOKUP(A45,'Récapitulatif HOMMES'!A$13:L$42,7,FALSE)))</f>
        <v>0</v>
      </c>
      <c r="H45" s="8">
        <f>IF(ISNA((VLOOKUP(G45,'Récapitulatif HOMMES'!G$13:M$43,2,FALSE))),0,(VLOOKUP(G45,'Récapitulatif HOMMES'!G$13:M$43,2,FALSE)))</f>
        <v>0</v>
      </c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</row>
    <row r="46" spans="1:21" ht="20.25" customHeight="1" x14ac:dyDescent="0.3">
      <c r="A46" s="7"/>
      <c r="B46" s="8">
        <f>IF(ISNA((VLOOKUP(A46,'Récapitulatif HOMMES'!A$13:H$43,2,FALSE))),0,(VLOOKUP(A46,'Récapitulatif HOMMES'!A$13:H$43,2,FALSE)))</f>
        <v>0</v>
      </c>
      <c r="C46" s="8">
        <f>IF(ISNA((VLOOKUP(B46,'Récapitulatif HOMMES'!B$13:I$43,2,FALSE))),0,(VLOOKUP(B46,'Récapitulatif HOMMES'!B$13:I$43,2,FALSE)))</f>
        <v>0</v>
      </c>
      <c r="D46" s="8">
        <f>IF(ISNA((VLOOKUP(A46,'Récapitulatif HOMMES'!A$13:K$43,4,FALSE))),0,(VLOOKUP(A46,'Récapitulatif HOMMES'!A$13:K$43,4,FALSE)))</f>
        <v>0</v>
      </c>
      <c r="E46" s="8">
        <f>IF(ISNA((VLOOKUP(A46,'Récapitulatif HOMMES'!A$13:K$43,5,FALSE))),0,(VLOOKUP(A46,'Récapitulatif HOMMES'!A$13:K$43,5,FALSE)))</f>
        <v>0</v>
      </c>
      <c r="F46" s="8">
        <f>IF(ISNA((VLOOKUP(A46,'Récapitulatif HOMMES'!A$13:I$43,6,FALSE))),0,(VLOOKUP(A46,'Récapitulatif HOMMES'!A$13:I$43,6,FALSE)))</f>
        <v>0</v>
      </c>
      <c r="G46" s="8">
        <f>IF(ISNA((VLOOKUP(A46,'Récapitulatif HOMMES'!A$13:I$42,7,FALSE))),0,(VLOOKUP(A46,'Récapitulatif HOMMES'!A$13:L$42,7,FALSE)))</f>
        <v>0</v>
      </c>
      <c r="H46" s="8">
        <f>IF(ISNA((VLOOKUP(G46,'Récapitulatif HOMMES'!G$13:M$43,2,FALSE))),0,(VLOOKUP(G46,'Récapitulatif HOMMES'!G$13:M$43,2,FALSE)))</f>
        <v>0</v>
      </c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</row>
    <row r="47" spans="1:21" ht="18" customHeight="1" x14ac:dyDescent="0.3"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</row>
    <row r="48" spans="1:21" ht="20.25" customHeight="1" x14ac:dyDescent="0.3">
      <c r="A48" s="82" t="s">
        <v>23</v>
      </c>
      <c r="B48" s="83"/>
      <c r="C48" s="87" t="s">
        <v>28</v>
      </c>
      <c r="D48" s="88"/>
      <c r="E48" s="88"/>
      <c r="F48" s="88"/>
      <c r="G48" s="88"/>
      <c r="H48" s="89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</row>
    <row r="49" spans="1:21" ht="20.25" customHeight="1" x14ac:dyDescent="0.3">
      <c r="A49" s="82" t="s">
        <v>13</v>
      </c>
      <c r="B49" s="83"/>
      <c r="C49" s="84">
        <f>COUNTA(A52:A56)</f>
        <v>0</v>
      </c>
      <c r="D49" s="85"/>
      <c r="E49" s="85"/>
      <c r="F49" s="85"/>
      <c r="G49" s="85"/>
      <c r="H49" s="86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</row>
    <row r="50" spans="1:21" ht="22.5" customHeight="1" x14ac:dyDescent="0.3"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</row>
    <row r="51" spans="1:21" ht="32.25" customHeight="1" x14ac:dyDescent="0.3">
      <c r="A51" s="4" t="s">
        <v>2</v>
      </c>
      <c r="B51" s="4" t="s">
        <v>8</v>
      </c>
      <c r="C51" s="4" t="s">
        <v>3</v>
      </c>
      <c r="D51" s="4" t="str">
        <f>'(H) Vitesse Equipes'!D$29</f>
        <v>CATÉGORIE D'AGE</v>
      </c>
      <c r="E51" s="4" t="str">
        <f>'(H) Vitesse Equipes'!E$29</f>
        <v>CATEGORIE DE LICENCE</v>
      </c>
      <c r="F51" s="4" t="s">
        <v>0</v>
      </c>
      <c r="G51" s="4" t="s">
        <v>18</v>
      </c>
      <c r="H51" s="4" t="s">
        <v>1</v>
      </c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</row>
    <row r="52" spans="1:21" ht="20.25" customHeight="1" x14ac:dyDescent="0.3">
      <c r="A52" s="7"/>
      <c r="B52" s="8">
        <f>IF(ISNA((VLOOKUP(A52,'Récapitulatif HOMMES'!A$13:H$43,2,FALSE))),0,(VLOOKUP(A52,'Récapitulatif HOMMES'!A$13:H$43,2,FALSE)))</f>
        <v>0</v>
      </c>
      <c r="C52" s="8">
        <f>IF(ISNA((VLOOKUP(B52,'Récapitulatif HOMMES'!B$13:I$43,2,FALSE))),0,(VLOOKUP(B52,'Récapitulatif HOMMES'!B$13:I$43,2,FALSE)))</f>
        <v>0</v>
      </c>
      <c r="D52" s="8">
        <f>IF(ISNA((VLOOKUP(A52,'Récapitulatif HOMMES'!A$13:K$43,4,FALSE))),0,(VLOOKUP(A52,'Récapitulatif HOMMES'!A$13:K$43,4,FALSE)))</f>
        <v>0</v>
      </c>
      <c r="E52" s="8">
        <f>IF(ISNA((VLOOKUP(A52,'Récapitulatif HOMMES'!A$13:K$43,5,FALSE))),0,(VLOOKUP(A52,'Récapitulatif HOMMES'!A$13:K$43,5,FALSE)))</f>
        <v>0</v>
      </c>
      <c r="F52" s="8">
        <f>IF(ISNA((VLOOKUP(A52,'Récapitulatif HOMMES'!A$13:I$43,6,FALSE))),0,(VLOOKUP(A52,'Récapitulatif HOMMES'!A$13:I$43,6,FALSE)))</f>
        <v>0</v>
      </c>
      <c r="G52" s="8">
        <f>IF(ISNA((VLOOKUP(A52,'Récapitulatif HOMMES'!A$13:I$42,7,FALSE))),0,(VLOOKUP(A52,'Récapitulatif HOMMES'!A$13:L$42,7,FALSE)))</f>
        <v>0</v>
      </c>
      <c r="H52" s="8">
        <f>IF(ISNA((VLOOKUP(G52,'Récapitulatif HOMMES'!G$13:M$43,2,FALSE))),0,(VLOOKUP(G52,'Récapitulatif HOMMES'!G$13:M$43,2,FALSE)))</f>
        <v>0</v>
      </c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32"/>
      <c r="U52" s="32"/>
    </row>
    <row r="53" spans="1:21" ht="20.25" customHeight="1" x14ac:dyDescent="0.3">
      <c r="A53" s="7"/>
      <c r="B53" s="8">
        <f>IF(ISNA((VLOOKUP(A53,'Récapitulatif HOMMES'!A$13:H$43,2,FALSE))),0,(VLOOKUP(A53,'Récapitulatif HOMMES'!A$13:H$43,2,FALSE)))</f>
        <v>0</v>
      </c>
      <c r="C53" s="8">
        <f>IF(ISNA((VLOOKUP(B53,'Récapitulatif HOMMES'!B$13:I$43,2,FALSE))),0,(VLOOKUP(B53,'Récapitulatif HOMMES'!B$13:I$43,2,FALSE)))</f>
        <v>0</v>
      </c>
      <c r="D53" s="8">
        <f>IF(ISNA((VLOOKUP(A53,'Récapitulatif HOMMES'!A$13:K$43,4,FALSE))),0,(VLOOKUP(A53,'Récapitulatif HOMMES'!A$13:K$43,4,FALSE)))</f>
        <v>0</v>
      </c>
      <c r="E53" s="8">
        <f>IF(ISNA((VLOOKUP(A53,'Récapitulatif HOMMES'!A$13:K$43,5,FALSE))),0,(VLOOKUP(A53,'Récapitulatif HOMMES'!A$13:K$43,5,FALSE)))</f>
        <v>0</v>
      </c>
      <c r="F53" s="8">
        <f>IF(ISNA((VLOOKUP(A53,'Récapitulatif HOMMES'!A$13:I$43,6,FALSE))),0,(VLOOKUP(A53,'Récapitulatif HOMMES'!A$13:I$43,6,FALSE)))</f>
        <v>0</v>
      </c>
      <c r="G53" s="8">
        <f>IF(ISNA((VLOOKUP(A53,'Récapitulatif HOMMES'!A$13:I$42,7,FALSE))),0,(VLOOKUP(A53,'Récapitulatif HOMMES'!A$13:L$42,7,FALSE)))</f>
        <v>0</v>
      </c>
      <c r="H53" s="8">
        <f>IF(ISNA((VLOOKUP(G53,'Récapitulatif HOMMES'!G$13:M$43,2,FALSE))),0,(VLOOKUP(G53,'Récapitulatif HOMMES'!G$13:M$43,2,FALSE)))</f>
        <v>0</v>
      </c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/>
    </row>
    <row r="54" spans="1:21" ht="20.25" customHeight="1" x14ac:dyDescent="0.3">
      <c r="A54" s="7"/>
      <c r="B54" s="8">
        <f>IF(ISNA((VLOOKUP(A54,'Récapitulatif HOMMES'!A$13:H$43,2,FALSE))),0,(VLOOKUP(A54,'Récapitulatif HOMMES'!A$13:H$43,2,FALSE)))</f>
        <v>0</v>
      </c>
      <c r="C54" s="8">
        <f>IF(ISNA((VLOOKUP(B54,'Récapitulatif HOMMES'!B$13:I$43,2,FALSE))),0,(VLOOKUP(B54,'Récapitulatif HOMMES'!B$13:I$43,2,FALSE)))</f>
        <v>0</v>
      </c>
      <c r="D54" s="8">
        <f>IF(ISNA((VLOOKUP(A54,'Récapitulatif HOMMES'!A$13:K$43,4,FALSE))),0,(VLOOKUP(A54,'Récapitulatif HOMMES'!A$13:K$43,4,FALSE)))</f>
        <v>0</v>
      </c>
      <c r="E54" s="8">
        <f>IF(ISNA((VLOOKUP(A54,'Récapitulatif HOMMES'!A$13:K$43,5,FALSE))),0,(VLOOKUP(A54,'Récapitulatif HOMMES'!A$13:K$43,5,FALSE)))</f>
        <v>0</v>
      </c>
      <c r="F54" s="8">
        <f>IF(ISNA((VLOOKUP(A54,'Récapitulatif HOMMES'!A$13:I$43,6,FALSE))),0,(VLOOKUP(A54,'Récapitulatif HOMMES'!A$13:I$43,6,FALSE)))</f>
        <v>0</v>
      </c>
      <c r="G54" s="8">
        <f>IF(ISNA((VLOOKUP(A54,'Récapitulatif HOMMES'!A$13:I$42,7,FALSE))),0,(VLOOKUP(A54,'Récapitulatif HOMMES'!A$13:L$42,7,FALSE)))</f>
        <v>0</v>
      </c>
      <c r="H54" s="8">
        <f>IF(ISNA((VLOOKUP(G54,'Récapitulatif HOMMES'!G$13:M$43,2,FALSE))),0,(VLOOKUP(G54,'Récapitulatif HOMMES'!G$13:M$43,2,FALSE)))</f>
        <v>0</v>
      </c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  <c r="U54" s="32"/>
    </row>
    <row r="55" spans="1:21" ht="20.25" customHeight="1" x14ac:dyDescent="0.3">
      <c r="A55" s="7"/>
      <c r="B55" s="8">
        <f>IF(ISNA((VLOOKUP(A55,'Récapitulatif HOMMES'!A$13:H$43,2,FALSE))),0,(VLOOKUP(A55,'Récapitulatif HOMMES'!A$13:H$43,2,FALSE)))</f>
        <v>0</v>
      </c>
      <c r="C55" s="8">
        <f>IF(ISNA((VLOOKUP(B55,'Récapitulatif HOMMES'!B$13:I$43,2,FALSE))),0,(VLOOKUP(B55,'Récapitulatif HOMMES'!B$13:I$43,2,FALSE)))</f>
        <v>0</v>
      </c>
      <c r="D55" s="8">
        <f>IF(ISNA((VLOOKUP(A55,'Récapitulatif HOMMES'!A$13:K$43,4,FALSE))),0,(VLOOKUP(A55,'Récapitulatif HOMMES'!A$13:K$43,4,FALSE)))</f>
        <v>0</v>
      </c>
      <c r="E55" s="8">
        <f>IF(ISNA((VLOOKUP(A55,'Récapitulatif HOMMES'!A$13:K$43,5,FALSE))),0,(VLOOKUP(A55,'Récapitulatif HOMMES'!A$13:K$43,5,FALSE)))</f>
        <v>0</v>
      </c>
      <c r="F55" s="8">
        <f>IF(ISNA((VLOOKUP(A55,'Récapitulatif HOMMES'!A$13:I$43,6,FALSE))),0,(VLOOKUP(A55,'Récapitulatif HOMMES'!A$13:I$43,6,FALSE)))</f>
        <v>0</v>
      </c>
      <c r="G55" s="8">
        <f>IF(ISNA((VLOOKUP(A55,'Récapitulatif HOMMES'!A$13:I$42,7,FALSE))),0,(VLOOKUP(A55,'Récapitulatif HOMMES'!A$13:L$42,7,FALSE)))</f>
        <v>0</v>
      </c>
      <c r="H55" s="8">
        <f>IF(ISNA((VLOOKUP(G55,'Récapitulatif HOMMES'!G$13:M$43,2,FALSE))),0,(VLOOKUP(G55,'Récapitulatif HOMMES'!G$13:M$43,2,FALSE)))</f>
        <v>0</v>
      </c>
      <c r="I55" s="32"/>
      <c r="J55" s="32"/>
      <c r="K55" s="32"/>
      <c r="L55" s="32"/>
      <c r="M55" s="32"/>
      <c r="N55" s="32"/>
      <c r="O55" s="32"/>
      <c r="P55" s="32"/>
      <c r="Q55" s="32"/>
      <c r="R55" s="32"/>
      <c r="S55" s="32"/>
      <c r="T55" s="32"/>
      <c r="U55" s="32"/>
    </row>
    <row r="56" spans="1:21" ht="20.25" customHeight="1" x14ac:dyDescent="0.3">
      <c r="A56" s="7"/>
      <c r="B56" s="8">
        <f>IF(ISNA((VLOOKUP(A56,'Récapitulatif HOMMES'!A$13:H$43,2,FALSE))),0,(VLOOKUP(A56,'Récapitulatif HOMMES'!A$13:H$43,2,FALSE)))</f>
        <v>0</v>
      </c>
      <c r="C56" s="8">
        <f>IF(ISNA((VLOOKUP(B56,'Récapitulatif HOMMES'!B$13:I$43,2,FALSE))),0,(VLOOKUP(B56,'Récapitulatif HOMMES'!B$13:I$43,2,FALSE)))</f>
        <v>0</v>
      </c>
      <c r="D56" s="8">
        <f>IF(ISNA((VLOOKUP(A56,'Récapitulatif HOMMES'!A$13:K$43,4,FALSE))),0,(VLOOKUP(A56,'Récapitulatif HOMMES'!A$13:K$43,4,FALSE)))</f>
        <v>0</v>
      </c>
      <c r="E56" s="8">
        <f>IF(ISNA((VLOOKUP(A56,'Récapitulatif HOMMES'!A$13:K$43,5,FALSE))),0,(VLOOKUP(A56,'Récapitulatif HOMMES'!A$13:K$43,5,FALSE)))</f>
        <v>0</v>
      </c>
      <c r="F56" s="8">
        <f>IF(ISNA((VLOOKUP(A56,'Récapitulatif HOMMES'!A$13:I$43,6,FALSE))),0,(VLOOKUP(A56,'Récapitulatif HOMMES'!A$13:I$43,6,FALSE)))</f>
        <v>0</v>
      </c>
      <c r="G56" s="8">
        <f>IF(ISNA((VLOOKUP(A56,'Récapitulatif HOMMES'!A$13:I$42,7,FALSE))),0,(VLOOKUP(A56,'Récapitulatif HOMMES'!A$13:L$42,7,FALSE)))</f>
        <v>0</v>
      </c>
      <c r="H56" s="8">
        <f>IF(ISNA((VLOOKUP(G56,'Récapitulatif HOMMES'!G$13:M$43,2,FALSE))),0,(VLOOKUP(G56,'Récapitulatif HOMMES'!G$13:M$43,2,FALSE)))</f>
        <v>0</v>
      </c>
      <c r="I56" s="32"/>
      <c r="J56" s="32"/>
      <c r="K56" s="32"/>
      <c r="L56" s="32"/>
      <c r="M56" s="32"/>
      <c r="N56" s="32"/>
      <c r="O56" s="32"/>
      <c r="P56" s="32"/>
      <c r="Q56" s="32"/>
      <c r="R56" s="32"/>
      <c r="S56" s="32"/>
      <c r="T56" s="32"/>
      <c r="U56" s="32"/>
    </row>
    <row r="57" spans="1:21" ht="18" customHeight="1" x14ac:dyDescent="0.3">
      <c r="I57" s="32"/>
      <c r="J57" s="32"/>
      <c r="K57" s="32"/>
      <c r="L57" s="32"/>
      <c r="M57" s="32"/>
      <c r="N57" s="32"/>
      <c r="O57" s="32"/>
      <c r="P57" s="32"/>
      <c r="Q57" s="32"/>
      <c r="R57" s="32"/>
      <c r="S57" s="32"/>
      <c r="T57" s="32"/>
      <c r="U57" s="32"/>
    </row>
    <row r="58" spans="1:21" ht="20.25" customHeight="1" x14ac:dyDescent="0.3">
      <c r="A58" s="82" t="s">
        <v>23</v>
      </c>
      <c r="B58" s="83"/>
      <c r="C58" s="84" t="s">
        <v>29</v>
      </c>
      <c r="D58" s="85"/>
      <c r="E58" s="85"/>
      <c r="F58" s="85"/>
      <c r="G58" s="85"/>
      <c r="H58" s="86"/>
      <c r="I58" s="32"/>
      <c r="J58" s="32"/>
      <c r="K58" s="32"/>
      <c r="L58" s="32"/>
      <c r="M58" s="32"/>
      <c r="N58" s="32"/>
      <c r="O58" s="32"/>
      <c r="P58" s="32"/>
      <c r="Q58" s="32"/>
      <c r="R58" s="32"/>
      <c r="S58" s="32"/>
      <c r="T58" s="32"/>
      <c r="U58" s="32"/>
    </row>
    <row r="59" spans="1:21" ht="20.25" customHeight="1" x14ac:dyDescent="0.3">
      <c r="A59" s="82" t="s">
        <v>13</v>
      </c>
      <c r="B59" s="83"/>
      <c r="C59" s="84">
        <f>COUNTA(A62:A66)</f>
        <v>0</v>
      </c>
      <c r="D59" s="85"/>
      <c r="E59" s="85"/>
      <c r="F59" s="85"/>
      <c r="G59" s="85"/>
      <c r="H59" s="86"/>
      <c r="I59" s="32"/>
      <c r="J59" s="32"/>
      <c r="K59" s="32"/>
      <c r="L59" s="32"/>
      <c r="M59" s="32"/>
      <c r="N59" s="32"/>
      <c r="O59" s="32"/>
      <c r="P59" s="32"/>
      <c r="Q59" s="32"/>
      <c r="R59" s="32"/>
      <c r="S59" s="32"/>
      <c r="T59" s="32"/>
      <c r="U59" s="32"/>
    </row>
    <row r="60" spans="1:21" ht="22.5" customHeight="1" x14ac:dyDescent="0.3"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</row>
    <row r="61" spans="1:21" ht="32.25" customHeight="1" x14ac:dyDescent="0.3">
      <c r="A61" s="4" t="s">
        <v>2</v>
      </c>
      <c r="B61" s="4" t="s">
        <v>8</v>
      </c>
      <c r="C61" s="4" t="s">
        <v>3</v>
      </c>
      <c r="D61" s="4" t="str">
        <f>'(H) Vitesse Equipes'!D$29</f>
        <v>CATÉGORIE D'AGE</v>
      </c>
      <c r="E61" s="4" t="str">
        <f>'(H) Vitesse Equipes'!E$29</f>
        <v>CATEGORIE DE LICENCE</v>
      </c>
      <c r="F61" s="4" t="s">
        <v>0</v>
      </c>
      <c r="G61" s="4" t="s">
        <v>18</v>
      </c>
      <c r="H61" s="4" t="s">
        <v>1</v>
      </c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32"/>
    </row>
    <row r="62" spans="1:21" ht="20.25" customHeight="1" x14ac:dyDescent="0.3">
      <c r="A62" s="7"/>
      <c r="B62" s="8">
        <f>IF(ISNA((VLOOKUP(A62,'Récapitulatif HOMMES'!A$13:H$43,2,FALSE))),0,(VLOOKUP(A62,'Récapitulatif HOMMES'!A$13:H$43,2,FALSE)))</f>
        <v>0</v>
      </c>
      <c r="C62" s="8">
        <f>IF(ISNA((VLOOKUP(B62,'Récapitulatif HOMMES'!B$13:I$43,2,FALSE))),0,(VLOOKUP(B62,'Récapitulatif HOMMES'!B$13:I$43,2,FALSE)))</f>
        <v>0</v>
      </c>
      <c r="D62" s="8">
        <f>IF(ISNA((VLOOKUP(A62,'Récapitulatif HOMMES'!A$13:K$43,4,FALSE))),0,(VLOOKUP(A62,'Récapitulatif HOMMES'!A$13:K$43,4,FALSE)))</f>
        <v>0</v>
      </c>
      <c r="E62" s="8">
        <f>IF(ISNA((VLOOKUP(A62,'Récapitulatif HOMMES'!A$13:K$43,5,FALSE))),0,(VLOOKUP(A62,'Récapitulatif HOMMES'!A$13:K$43,5,FALSE)))</f>
        <v>0</v>
      </c>
      <c r="F62" s="8">
        <f>IF(ISNA((VLOOKUP(A62,'Récapitulatif HOMMES'!A$13:I$43,6,FALSE))),0,(VLOOKUP(A62,'Récapitulatif HOMMES'!A$13:I$43,6,FALSE)))</f>
        <v>0</v>
      </c>
      <c r="G62" s="8">
        <f>IF(ISNA((VLOOKUP(A62,'Récapitulatif HOMMES'!A$13:I$42,7,FALSE))),0,(VLOOKUP(A62,'Récapitulatif HOMMES'!A$13:L$42,7,FALSE)))</f>
        <v>0</v>
      </c>
      <c r="H62" s="8">
        <f>IF(ISNA((VLOOKUP(G62,'Récapitulatif HOMMES'!G$13:M$43,2,FALSE))),0,(VLOOKUP(G62,'Récapitulatif HOMMES'!G$13:M$43,2,FALSE)))</f>
        <v>0</v>
      </c>
      <c r="I62" s="32"/>
      <c r="J62" s="32"/>
      <c r="K62" s="32"/>
      <c r="L62" s="32"/>
      <c r="M62" s="32"/>
      <c r="N62" s="32"/>
      <c r="O62" s="32"/>
      <c r="P62" s="32"/>
      <c r="Q62" s="32"/>
      <c r="R62" s="32"/>
      <c r="S62" s="32"/>
      <c r="T62" s="32"/>
      <c r="U62" s="32"/>
    </row>
    <row r="63" spans="1:21" ht="20.25" customHeight="1" x14ac:dyDescent="0.3">
      <c r="A63" s="7"/>
      <c r="B63" s="8">
        <f>IF(ISNA((VLOOKUP(A63,'Récapitulatif HOMMES'!A$13:H$43,2,FALSE))),0,(VLOOKUP(A63,'Récapitulatif HOMMES'!A$13:H$43,2,FALSE)))</f>
        <v>0</v>
      </c>
      <c r="C63" s="8">
        <f>IF(ISNA((VLOOKUP(B63,'Récapitulatif HOMMES'!B$13:I$43,2,FALSE))),0,(VLOOKUP(B63,'Récapitulatif HOMMES'!B$13:I$43,2,FALSE)))</f>
        <v>0</v>
      </c>
      <c r="D63" s="8">
        <f>IF(ISNA((VLOOKUP(A63,'Récapitulatif HOMMES'!A$13:K$43,4,FALSE))),0,(VLOOKUP(A63,'Récapitulatif HOMMES'!A$13:K$43,4,FALSE)))</f>
        <v>0</v>
      </c>
      <c r="E63" s="8">
        <f>IF(ISNA((VLOOKUP(A63,'Récapitulatif HOMMES'!A$13:K$43,5,FALSE))),0,(VLOOKUP(A63,'Récapitulatif HOMMES'!A$13:K$43,5,FALSE)))</f>
        <v>0</v>
      </c>
      <c r="F63" s="8">
        <f>IF(ISNA((VLOOKUP(A63,'Récapitulatif HOMMES'!A$13:I$43,6,FALSE))),0,(VLOOKUP(A63,'Récapitulatif HOMMES'!A$13:I$43,6,FALSE)))</f>
        <v>0</v>
      </c>
      <c r="G63" s="8">
        <f>IF(ISNA((VLOOKUP(A63,'Récapitulatif HOMMES'!A$13:I$42,7,FALSE))),0,(VLOOKUP(A63,'Récapitulatif HOMMES'!A$13:L$42,7,FALSE)))</f>
        <v>0</v>
      </c>
      <c r="H63" s="8">
        <f>IF(ISNA((VLOOKUP(G63,'Récapitulatif HOMMES'!G$13:M$43,2,FALSE))),0,(VLOOKUP(G63,'Récapitulatif HOMMES'!G$13:M$43,2,FALSE)))</f>
        <v>0</v>
      </c>
      <c r="I63" s="32"/>
      <c r="J63" s="32"/>
      <c r="K63" s="32"/>
      <c r="L63" s="32"/>
      <c r="M63" s="32"/>
      <c r="N63" s="32"/>
      <c r="O63" s="32"/>
      <c r="P63" s="32"/>
      <c r="Q63" s="32"/>
      <c r="R63" s="32"/>
      <c r="S63" s="32"/>
      <c r="T63" s="32"/>
      <c r="U63" s="32"/>
    </row>
    <row r="64" spans="1:21" ht="20.25" customHeight="1" x14ac:dyDescent="0.3">
      <c r="A64" s="7"/>
      <c r="B64" s="8">
        <f>IF(ISNA((VLOOKUP(A64,'Récapitulatif HOMMES'!A$13:H$43,2,FALSE))),0,(VLOOKUP(A64,'Récapitulatif HOMMES'!A$13:H$43,2,FALSE)))</f>
        <v>0</v>
      </c>
      <c r="C64" s="8">
        <f>IF(ISNA((VLOOKUP(B64,'Récapitulatif HOMMES'!B$13:I$43,2,FALSE))),0,(VLOOKUP(B64,'Récapitulatif HOMMES'!B$13:I$43,2,FALSE)))</f>
        <v>0</v>
      </c>
      <c r="D64" s="8">
        <f>IF(ISNA((VLOOKUP(A64,'Récapitulatif HOMMES'!A$13:K$43,4,FALSE))),0,(VLOOKUP(A64,'Récapitulatif HOMMES'!A$13:K$43,4,FALSE)))</f>
        <v>0</v>
      </c>
      <c r="E64" s="8">
        <f>IF(ISNA((VLOOKUP(A64,'Récapitulatif HOMMES'!A$13:K$43,5,FALSE))),0,(VLOOKUP(A64,'Récapitulatif HOMMES'!A$13:K$43,5,FALSE)))</f>
        <v>0</v>
      </c>
      <c r="F64" s="8">
        <f>IF(ISNA((VLOOKUP(A64,'Récapitulatif HOMMES'!A$13:I$43,6,FALSE))),0,(VLOOKUP(A64,'Récapitulatif HOMMES'!A$13:I$43,6,FALSE)))</f>
        <v>0</v>
      </c>
      <c r="G64" s="8">
        <f>IF(ISNA((VLOOKUP(A64,'Récapitulatif HOMMES'!A$13:I$42,7,FALSE))),0,(VLOOKUP(A64,'Récapitulatif HOMMES'!A$13:L$42,7,FALSE)))</f>
        <v>0</v>
      </c>
      <c r="H64" s="8">
        <f>IF(ISNA((VLOOKUP(G64,'Récapitulatif HOMMES'!G$13:M$43,2,FALSE))),0,(VLOOKUP(G64,'Récapitulatif HOMMES'!G$13:M$43,2,FALSE)))</f>
        <v>0</v>
      </c>
      <c r="I64" s="32"/>
      <c r="J64" s="32"/>
      <c r="K64" s="32"/>
      <c r="L64" s="32"/>
      <c r="M64" s="32"/>
      <c r="N64" s="32"/>
      <c r="O64" s="32"/>
      <c r="P64" s="32"/>
      <c r="Q64" s="32"/>
      <c r="R64" s="32"/>
      <c r="S64" s="32"/>
      <c r="T64" s="32"/>
      <c r="U64" s="32"/>
    </row>
    <row r="65" spans="1:21" ht="20.25" customHeight="1" x14ac:dyDescent="0.3">
      <c r="A65" s="7"/>
      <c r="B65" s="8">
        <f>IF(ISNA((VLOOKUP(A65,'Récapitulatif HOMMES'!A$13:H$43,2,FALSE))),0,(VLOOKUP(A65,'Récapitulatif HOMMES'!A$13:H$43,2,FALSE)))</f>
        <v>0</v>
      </c>
      <c r="C65" s="8">
        <f>IF(ISNA((VLOOKUP(B65,'Récapitulatif HOMMES'!B$13:I$43,2,FALSE))),0,(VLOOKUP(B65,'Récapitulatif HOMMES'!B$13:I$43,2,FALSE)))</f>
        <v>0</v>
      </c>
      <c r="D65" s="8">
        <f>IF(ISNA((VLOOKUP(A65,'Récapitulatif HOMMES'!A$13:K$43,4,FALSE))),0,(VLOOKUP(A65,'Récapitulatif HOMMES'!A$13:K$43,4,FALSE)))</f>
        <v>0</v>
      </c>
      <c r="E65" s="8">
        <f>IF(ISNA((VLOOKUP(A65,'Récapitulatif HOMMES'!A$13:K$43,5,FALSE))),0,(VLOOKUP(A65,'Récapitulatif HOMMES'!A$13:K$43,5,FALSE)))</f>
        <v>0</v>
      </c>
      <c r="F65" s="8">
        <f>IF(ISNA((VLOOKUP(A65,'Récapitulatif HOMMES'!A$13:I$43,6,FALSE))),0,(VLOOKUP(A65,'Récapitulatif HOMMES'!A$13:I$43,6,FALSE)))</f>
        <v>0</v>
      </c>
      <c r="G65" s="8">
        <f>IF(ISNA((VLOOKUP(A65,'Récapitulatif HOMMES'!A$13:I$42,7,FALSE))),0,(VLOOKUP(A65,'Récapitulatif HOMMES'!A$13:L$42,7,FALSE)))</f>
        <v>0</v>
      </c>
      <c r="H65" s="8">
        <f>IF(ISNA((VLOOKUP(G65,'Récapitulatif HOMMES'!G$13:M$43,2,FALSE))),0,(VLOOKUP(G65,'Récapitulatif HOMMES'!G$13:M$43,2,FALSE)))</f>
        <v>0</v>
      </c>
      <c r="I65" s="32"/>
      <c r="J65" s="32"/>
      <c r="K65" s="32"/>
      <c r="L65" s="32"/>
      <c r="M65" s="32"/>
      <c r="N65" s="32"/>
      <c r="O65" s="32"/>
      <c r="P65" s="32"/>
      <c r="Q65" s="32"/>
      <c r="R65" s="32"/>
      <c r="S65" s="32"/>
      <c r="T65" s="32"/>
      <c r="U65" s="32"/>
    </row>
    <row r="66" spans="1:21" ht="20.25" customHeight="1" x14ac:dyDescent="0.3">
      <c r="A66" s="7"/>
      <c r="B66" s="8">
        <f>IF(ISNA((VLOOKUP(A66,'Récapitulatif HOMMES'!A$13:H$43,2,FALSE))),0,(VLOOKUP(A66,'Récapitulatif HOMMES'!A$13:H$43,2,FALSE)))</f>
        <v>0</v>
      </c>
      <c r="C66" s="8">
        <f>IF(ISNA((VLOOKUP(B66,'Récapitulatif HOMMES'!B$13:I$43,2,FALSE))),0,(VLOOKUP(B66,'Récapitulatif HOMMES'!B$13:I$43,2,FALSE)))</f>
        <v>0</v>
      </c>
      <c r="D66" s="8">
        <f>IF(ISNA((VLOOKUP(A66,'Récapitulatif HOMMES'!A$13:K$43,4,FALSE))),0,(VLOOKUP(A66,'Récapitulatif HOMMES'!A$13:K$43,4,FALSE)))</f>
        <v>0</v>
      </c>
      <c r="E66" s="8">
        <f>IF(ISNA((VLOOKUP(A66,'Récapitulatif HOMMES'!A$13:K$43,5,FALSE))),0,(VLOOKUP(A66,'Récapitulatif HOMMES'!A$13:K$43,5,FALSE)))</f>
        <v>0</v>
      </c>
      <c r="F66" s="8">
        <f>IF(ISNA((VLOOKUP(A66,'Récapitulatif HOMMES'!A$13:I$43,6,FALSE))),0,(VLOOKUP(A66,'Récapitulatif HOMMES'!A$13:I$43,6,FALSE)))</f>
        <v>0</v>
      </c>
      <c r="G66" s="8">
        <f>IF(ISNA((VLOOKUP(A66,'Récapitulatif HOMMES'!A$13:I$42,7,FALSE))),0,(VLOOKUP(A66,'Récapitulatif HOMMES'!A$13:L$42,7,FALSE)))</f>
        <v>0</v>
      </c>
      <c r="H66" s="8">
        <f>IF(ISNA((VLOOKUP(G66,'Récapitulatif HOMMES'!G$13:M$43,2,FALSE))),0,(VLOOKUP(G66,'Récapitulatif HOMMES'!G$13:M$43,2,FALSE)))</f>
        <v>0</v>
      </c>
      <c r="I66" s="32"/>
      <c r="J66" s="32"/>
      <c r="K66" s="32"/>
      <c r="L66" s="32"/>
      <c r="M66" s="32"/>
      <c r="N66" s="32"/>
      <c r="O66" s="32"/>
      <c r="P66" s="32"/>
      <c r="Q66" s="32"/>
      <c r="R66" s="32"/>
      <c r="S66" s="32"/>
      <c r="T66" s="32"/>
      <c r="U66" s="32"/>
    </row>
    <row r="67" spans="1:21" ht="18" customHeight="1" x14ac:dyDescent="0.3"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/>
      <c r="U67" s="32"/>
    </row>
    <row r="68" spans="1:21" ht="18" customHeight="1" x14ac:dyDescent="0.3">
      <c r="I68" s="32"/>
      <c r="J68" s="32"/>
      <c r="K68" s="32"/>
      <c r="L68" s="32"/>
      <c r="M68" s="32"/>
      <c r="N68" s="32"/>
      <c r="O68" s="32"/>
      <c r="P68" s="32"/>
      <c r="Q68" s="32"/>
      <c r="R68" s="32"/>
      <c r="S68" s="32"/>
      <c r="T68" s="32"/>
      <c r="U68" s="32"/>
    </row>
    <row r="69" spans="1:21" ht="20.25" customHeight="1" x14ac:dyDescent="0.3">
      <c r="A69" s="82" t="s">
        <v>23</v>
      </c>
      <c r="B69" s="83"/>
      <c r="C69" s="84" t="s">
        <v>30</v>
      </c>
      <c r="D69" s="85"/>
      <c r="E69" s="85"/>
      <c r="F69" s="85"/>
      <c r="G69" s="85"/>
      <c r="H69" s="86"/>
      <c r="I69" s="32"/>
      <c r="J69" s="32"/>
      <c r="K69" s="32"/>
      <c r="L69" s="32"/>
      <c r="M69" s="32"/>
      <c r="N69" s="32"/>
      <c r="O69" s="32"/>
      <c r="P69" s="32"/>
      <c r="Q69" s="32"/>
      <c r="R69" s="32"/>
      <c r="S69" s="32"/>
      <c r="T69" s="32"/>
      <c r="U69" s="32"/>
    </row>
    <row r="70" spans="1:21" ht="20.25" customHeight="1" x14ac:dyDescent="0.3">
      <c r="A70" s="82" t="s">
        <v>13</v>
      </c>
      <c r="B70" s="83"/>
      <c r="C70" s="84">
        <f>COUNTA(A73:A77)</f>
        <v>0</v>
      </c>
      <c r="D70" s="85"/>
      <c r="E70" s="85"/>
      <c r="F70" s="85"/>
      <c r="G70" s="85"/>
      <c r="H70" s="86"/>
      <c r="I70" s="32"/>
      <c r="J70" s="32"/>
      <c r="K70" s="32"/>
      <c r="L70" s="32"/>
      <c r="M70" s="32"/>
      <c r="N70" s="32"/>
      <c r="O70" s="32"/>
      <c r="P70" s="32"/>
      <c r="Q70" s="32"/>
      <c r="R70" s="32"/>
      <c r="S70" s="32"/>
      <c r="T70" s="32"/>
      <c r="U70" s="32"/>
    </row>
    <row r="71" spans="1:21" ht="22.5" customHeight="1" x14ac:dyDescent="0.3">
      <c r="I71" s="32"/>
      <c r="J71" s="32"/>
      <c r="K71" s="32"/>
      <c r="L71" s="32"/>
      <c r="M71" s="32"/>
      <c r="N71" s="32"/>
      <c r="O71" s="32"/>
      <c r="P71" s="32"/>
      <c r="Q71" s="32"/>
      <c r="R71" s="32"/>
      <c r="S71" s="32"/>
      <c r="T71" s="32"/>
      <c r="U71" s="32"/>
    </row>
    <row r="72" spans="1:21" ht="32.25" customHeight="1" x14ac:dyDescent="0.3">
      <c r="A72" s="4" t="s">
        <v>2</v>
      </c>
      <c r="B72" s="4" t="s">
        <v>8</v>
      </c>
      <c r="C72" s="4" t="s">
        <v>3</v>
      </c>
      <c r="D72" s="4" t="str">
        <f>'(H) Vitesse Equipes'!D$29</f>
        <v>CATÉGORIE D'AGE</v>
      </c>
      <c r="E72" s="4" t="str">
        <f>'(H) Vitesse Equipes'!E$29</f>
        <v>CATEGORIE DE LICENCE</v>
      </c>
      <c r="F72" s="4" t="s">
        <v>0</v>
      </c>
      <c r="G72" s="4" t="s">
        <v>18</v>
      </c>
      <c r="H72" s="4" t="s">
        <v>1</v>
      </c>
      <c r="I72" s="32"/>
      <c r="J72" s="32"/>
      <c r="K72" s="32"/>
      <c r="L72" s="32"/>
      <c r="M72" s="32"/>
      <c r="N72" s="32"/>
      <c r="O72" s="32"/>
      <c r="P72" s="32"/>
      <c r="Q72" s="32"/>
      <c r="R72" s="32"/>
      <c r="S72" s="32"/>
      <c r="T72" s="32"/>
      <c r="U72" s="32"/>
    </row>
    <row r="73" spans="1:21" ht="20.25" customHeight="1" x14ac:dyDescent="0.3">
      <c r="A73" s="7"/>
      <c r="B73" s="8">
        <f>IF(ISNA((VLOOKUP(A73,'Récapitulatif HOMMES'!A$13:H$43,2,FALSE))),0,(VLOOKUP(A73,'Récapitulatif HOMMES'!A$13:H$43,2,FALSE)))</f>
        <v>0</v>
      </c>
      <c r="C73" s="8">
        <f>IF(ISNA((VLOOKUP(B73,'Récapitulatif HOMMES'!B$13:I$43,2,FALSE))),0,(VLOOKUP(B73,'Récapitulatif HOMMES'!B$13:I$43,2,FALSE)))</f>
        <v>0</v>
      </c>
      <c r="D73" s="8">
        <f>IF(ISNA((VLOOKUP(A73,'Récapitulatif HOMMES'!A$13:K$43,4,FALSE))),0,(VLOOKUP(A73,'Récapitulatif HOMMES'!A$13:K$43,4,FALSE)))</f>
        <v>0</v>
      </c>
      <c r="E73" s="8">
        <f>IF(ISNA((VLOOKUP(A73,'Récapitulatif HOMMES'!A$13:K$43,5,FALSE))),0,(VLOOKUP(A73,'Récapitulatif HOMMES'!A$13:K$43,5,FALSE)))</f>
        <v>0</v>
      </c>
      <c r="F73" s="8">
        <f>IF(ISNA((VLOOKUP(A73,'Récapitulatif HOMMES'!A$13:I$43,6,FALSE))),0,(VLOOKUP(A73,'Récapitulatif HOMMES'!A$13:I$43,6,FALSE)))</f>
        <v>0</v>
      </c>
      <c r="G73" s="8">
        <f>IF(ISNA((VLOOKUP(A73,'Récapitulatif HOMMES'!A$13:I$42,7,FALSE))),0,(VLOOKUP(A73,'Récapitulatif HOMMES'!A$13:L$42,7,FALSE)))</f>
        <v>0</v>
      </c>
      <c r="H73" s="8">
        <f>IF(ISNA((VLOOKUP(G73,'Récapitulatif HOMMES'!G$13:M$43,2,FALSE))),0,(VLOOKUP(G73,'Récapitulatif HOMMES'!G$13:M$43,2,FALSE)))</f>
        <v>0</v>
      </c>
      <c r="I73" s="32"/>
      <c r="J73" s="32"/>
      <c r="K73" s="32"/>
      <c r="L73" s="32"/>
      <c r="M73" s="32"/>
      <c r="N73" s="32"/>
      <c r="O73" s="32"/>
      <c r="P73" s="32"/>
      <c r="Q73" s="32"/>
      <c r="R73" s="32"/>
      <c r="S73" s="32"/>
      <c r="T73" s="32"/>
      <c r="U73" s="32"/>
    </row>
    <row r="74" spans="1:21" ht="20.25" customHeight="1" x14ac:dyDescent="0.3">
      <c r="A74" s="7"/>
      <c r="B74" s="8">
        <f>IF(ISNA((VLOOKUP(A74,'Récapitulatif HOMMES'!A$13:H$43,2,FALSE))),0,(VLOOKUP(A74,'Récapitulatif HOMMES'!A$13:H$43,2,FALSE)))</f>
        <v>0</v>
      </c>
      <c r="C74" s="8">
        <f>IF(ISNA((VLOOKUP(B74,'Récapitulatif HOMMES'!B$13:I$43,2,FALSE))),0,(VLOOKUP(B74,'Récapitulatif HOMMES'!B$13:I$43,2,FALSE)))</f>
        <v>0</v>
      </c>
      <c r="D74" s="8">
        <f>IF(ISNA((VLOOKUP(A74,'Récapitulatif HOMMES'!A$13:K$43,4,FALSE))),0,(VLOOKUP(A74,'Récapitulatif HOMMES'!A$13:K$43,4,FALSE)))</f>
        <v>0</v>
      </c>
      <c r="E74" s="8">
        <f>IF(ISNA((VLOOKUP(A74,'Récapitulatif HOMMES'!A$13:K$43,5,FALSE))),0,(VLOOKUP(A74,'Récapitulatif HOMMES'!A$13:K$43,5,FALSE)))</f>
        <v>0</v>
      </c>
      <c r="F74" s="8">
        <f>IF(ISNA((VLOOKUP(A74,'Récapitulatif HOMMES'!A$13:I$43,6,FALSE))),0,(VLOOKUP(A74,'Récapitulatif HOMMES'!A$13:I$43,6,FALSE)))</f>
        <v>0</v>
      </c>
      <c r="G74" s="8">
        <f>IF(ISNA((VLOOKUP(A74,'Récapitulatif HOMMES'!A$13:I$42,7,FALSE))),0,(VLOOKUP(A74,'Récapitulatif HOMMES'!A$13:L$42,7,FALSE)))</f>
        <v>0</v>
      </c>
      <c r="H74" s="8">
        <f>IF(ISNA((VLOOKUP(G74,'Récapitulatif HOMMES'!G$13:M$43,2,FALSE))),0,(VLOOKUP(G74,'Récapitulatif HOMMES'!G$13:M$43,2,FALSE)))</f>
        <v>0</v>
      </c>
      <c r="I74" s="32"/>
      <c r="J74" s="32"/>
      <c r="K74" s="32"/>
      <c r="L74" s="32"/>
      <c r="M74" s="32"/>
      <c r="N74" s="32"/>
      <c r="O74" s="32"/>
      <c r="P74" s="32"/>
      <c r="Q74" s="32"/>
      <c r="R74" s="32"/>
      <c r="S74" s="32"/>
      <c r="T74" s="32"/>
      <c r="U74" s="32"/>
    </row>
    <row r="75" spans="1:21" ht="20.25" customHeight="1" x14ac:dyDescent="0.3">
      <c r="A75" s="7"/>
      <c r="B75" s="8">
        <f>IF(ISNA((VLOOKUP(A75,'Récapitulatif HOMMES'!A$13:H$43,2,FALSE))),0,(VLOOKUP(A75,'Récapitulatif HOMMES'!A$13:H$43,2,FALSE)))</f>
        <v>0</v>
      </c>
      <c r="C75" s="8">
        <f>IF(ISNA((VLOOKUP(B75,'Récapitulatif HOMMES'!B$13:I$43,2,FALSE))),0,(VLOOKUP(B75,'Récapitulatif HOMMES'!B$13:I$43,2,FALSE)))</f>
        <v>0</v>
      </c>
      <c r="D75" s="8">
        <f>IF(ISNA((VLOOKUP(A75,'Récapitulatif HOMMES'!A$13:K$43,4,FALSE))),0,(VLOOKUP(A75,'Récapitulatif HOMMES'!A$13:K$43,4,FALSE)))</f>
        <v>0</v>
      </c>
      <c r="E75" s="8">
        <f>IF(ISNA((VLOOKUP(A75,'Récapitulatif HOMMES'!A$13:K$43,5,FALSE))),0,(VLOOKUP(A75,'Récapitulatif HOMMES'!A$13:K$43,5,FALSE)))</f>
        <v>0</v>
      </c>
      <c r="F75" s="8">
        <f>IF(ISNA((VLOOKUP(A75,'Récapitulatif HOMMES'!A$13:I$43,6,FALSE))),0,(VLOOKUP(A75,'Récapitulatif HOMMES'!A$13:I$43,6,FALSE)))</f>
        <v>0</v>
      </c>
      <c r="G75" s="8">
        <f>IF(ISNA((VLOOKUP(A75,'Récapitulatif HOMMES'!A$13:I$42,7,FALSE))),0,(VLOOKUP(A75,'Récapitulatif HOMMES'!A$13:L$42,7,FALSE)))</f>
        <v>0</v>
      </c>
      <c r="H75" s="8">
        <f>IF(ISNA((VLOOKUP(G75,'Récapitulatif HOMMES'!G$13:M$43,2,FALSE))),0,(VLOOKUP(G75,'Récapitulatif HOMMES'!G$13:M$43,2,FALSE)))</f>
        <v>0</v>
      </c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</row>
    <row r="76" spans="1:21" ht="20.25" customHeight="1" x14ac:dyDescent="0.3">
      <c r="A76" s="7"/>
      <c r="B76" s="8">
        <f>IF(ISNA((VLOOKUP(A76,'Récapitulatif HOMMES'!A$13:H$43,2,FALSE))),0,(VLOOKUP(A76,'Récapitulatif HOMMES'!A$13:H$43,2,FALSE)))</f>
        <v>0</v>
      </c>
      <c r="C76" s="8">
        <f>IF(ISNA((VLOOKUP(B76,'Récapitulatif HOMMES'!B$13:I$43,2,FALSE))),0,(VLOOKUP(B76,'Récapitulatif HOMMES'!B$13:I$43,2,FALSE)))</f>
        <v>0</v>
      </c>
      <c r="D76" s="8">
        <f>IF(ISNA((VLOOKUP(A76,'Récapitulatif HOMMES'!A$13:K$43,4,FALSE))),0,(VLOOKUP(A76,'Récapitulatif HOMMES'!A$13:K$43,4,FALSE)))</f>
        <v>0</v>
      </c>
      <c r="E76" s="8">
        <f>IF(ISNA((VLOOKUP(A76,'Récapitulatif HOMMES'!A$13:K$43,5,FALSE))),0,(VLOOKUP(A76,'Récapitulatif HOMMES'!A$13:K$43,5,FALSE)))</f>
        <v>0</v>
      </c>
      <c r="F76" s="8">
        <f>IF(ISNA((VLOOKUP(A76,'Récapitulatif HOMMES'!A$13:I$43,6,FALSE))),0,(VLOOKUP(A76,'Récapitulatif HOMMES'!A$13:I$43,6,FALSE)))</f>
        <v>0</v>
      </c>
      <c r="G76" s="8">
        <f>IF(ISNA((VLOOKUP(A76,'Récapitulatif HOMMES'!A$13:I$42,7,FALSE))),0,(VLOOKUP(A76,'Récapitulatif HOMMES'!A$13:L$42,7,FALSE)))</f>
        <v>0</v>
      </c>
      <c r="H76" s="8">
        <f>IF(ISNA((VLOOKUP(G76,'Récapitulatif HOMMES'!G$13:M$43,2,FALSE))),0,(VLOOKUP(G76,'Récapitulatif HOMMES'!G$13:M$43,2,FALSE)))</f>
        <v>0</v>
      </c>
      <c r="I76" s="32"/>
      <c r="J76" s="32"/>
      <c r="K76" s="32"/>
      <c r="L76" s="32"/>
      <c r="M76" s="32"/>
      <c r="N76" s="32"/>
      <c r="O76" s="32"/>
      <c r="P76" s="32"/>
      <c r="Q76" s="32"/>
      <c r="R76" s="32"/>
      <c r="S76" s="32"/>
      <c r="T76" s="32"/>
      <c r="U76" s="32"/>
    </row>
    <row r="77" spans="1:21" ht="20.25" customHeight="1" x14ac:dyDescent="0.3">
      <c r="A77" s="7"/>
      <c r="B77" s="8">
        <f>IF(ISNA((VLOOKUP(A77,'Récapitulatif HOMMES'!A$13:H$43,2,FALSE))),0,(VLOOKUP(A77,'Récapitulatif HOMMES'!A$13:H$43,2,FALSE)))</f>
        <v>0</v>
      </c>
      <c r="C77" s="8">
        <f>IF(ISNA((VLOOKUP(B77,'Récapitulatif HOMMES'!B$13:I$43,2,FALSE))),0,(VLOOKUP(B77,'Récapitulatif HOMMES'!B$13:I$43,2,FALSE)))</f>
        <v>0</v>
      </c>
      <c r="D77" s="8">
        <f>IF(ISNA((VLOOKUP(A77,'Récapitulatif HOMMES'!A$13:K$43,4,FALSE))),0,(VLOOKUP(A77,'Récapitulatif HOMMES'!A$13:K$43,4,FALSE)))</f>
        <v>0</v>
      </c>
      <c r="E77" s="8">
        <f>IF(ISNA((VLOOKUP(A77,'Récapitulatif HOMMES'!A$13:K$43,5,FALSE))),0,(VLOOKUP(A77,'Récapitulatif HOMMES'!A$13:K$43,5,FALSE)))</f>
        <v>0</v>
      </c>
      <c r="F77" s="8">
        <f>IF(ISNA((VLOOKUP(A77,'Récapitulatif HOMMES'!A$13:I$43,6,FALSE))),0,(VLOOKUP(A77,'Récapitulatif HOMMES'!A$13:I$43,6,FALSE)))</f>
        <v>0</v>
      </c>
      <c r="G77" s="8">
        <f>IF(ISNA((VLOOKUP(A77,'Récapitulatif HOMMES'!A$13:I$42,7,FALSE))),0,(VLOOKUP(A77,'Récapitulatif HOMMES'!A$13:L$42,7,FALSE)))</f>
        <v>0</v>
      </c>
      <c r="H77" s="8">
        <f>IF(ISNA((VLOOKUP(G77,'Récapitulatif HOMMES'!G$13:M$43,2,FALSE))),0,(VLOOKUP(G77,'Récapitulatif HOMMES'!G$13:M$43,2,FALSE)))</f>
        <v>0</v>
      </c>
      <c r="I77" s="32"/>
      <c r="J77" s="32"/>
      <c r="K77" s="32"/>
      <c r="L77" s="32"/>
      <c r="M77" s="32"/>
      <c r="N77" s="32"/>
      <c r="O77" s="32"/>
      <c r="P77" s="32"/>
      <c r="Q77" s="32"/>
      <c r="R77" s="32"/>
      <c r="S77" s="32"/>
      <c r="T77" s="32"/>
      <c r="U77" s="32"/>
    </row>
    <row r="78" spans="1:21" ht="18" customHeight="1" x14ac:dyDescent="0.3">
      <c r="I78" s="32"/>
      <c r="J78" s="32"/>
      <c r="K78" s="32"/>
      <c r="L78" s="32"/>
      <c r="M78" s="32"/>
      <c r="N78" s="32"/>
      <c r="O78" s="32"/>
      <c r="P78" s="32"/>
      <c r="Q78" s="32"/>
      <c r="R78" s="32"/>
      <c r="S78" s="32"/>
      <c r="T78" s="32"/>
      <c r="U78" s="32"/>
    </row>
    <row r="79" spans="1:21" ht="20.25" customHeight="1" x14ac:dyDescent="0.3">
      <c r="A79" s="82" t="s">
        <v>23</v>
      </c>
      <c r="B79" s="83"/>
      <c r="C79" s="84" t="s">
        <v>31</v>
      </c>
      <c r="D79" s="85"/>
      <c r="E79" s="85"/>
      <c r="F79" s="85"/>
      <c r="G79" s="85"/>
      <c r="H79" s="86"/>
      <c r="I79" s="32"/>
      <c r="J79" s="32"/>
      <c r="K79" s="32"/>
      <c r="L79" s="32"/>
      <c r="M79" s="32"/>
      <c r="N79" s="32"/>
      <c r="O79" s="32"/>
      <c r="P79" s="32"/>
      <c r="Q79" s="32"/>
      <c r="R79" s="32"/>
      <c r="S79" s="32"/>
      <c r="T79" s="32"/>
      <c r="U79" s="32"/>
    </row>
    <row r="80" spans="1:21" ht="20.25" customHeight="1" x14ac:dyDescent="0.3">
      <c r="A80" s="82" t="s">
        <v>13</v>
      </c>
      <c r="B80" s="83"/>
      <c r="C80" s="84">
        <f>COUNTA(A83:A87)</f>
        <v>0</v>
      </c>
      <c r="D80" s="85"/>
      <c r="E80" s="85"/>
      <c r="F80" s="85"/>
      <c r="G80" s="85"/>
      <c r="H80" s="86"/>
      <c r="I80" s="32"/>
      <c r="J80" s="32"/>
      <c r="K80" s="32"/>
      <c r="L80" s="32"/>
      <c r="M80" s="32"/>
      <c r="N80" s="32"/>
      <c r="O80" s="32"/>
      <c r="P80" s="32"/>
      <c r="Q80" s="32"/>
      <c r="R80" s="32"/>
      <c r="S80" s="32"/>
      <c r="T80" s="32"/>
      <c r="U80" s="32"/>
    </row>
    <row r="81" spans="1:21" ht="22.5" customHeight="1" x14ac:dyDescent="0.3">
      <c r="I81" s="32"/>
      <c r="J81" s="32"/>
      <c r="K81" s="32"/>
      <c r="L81" s="32"/>
      <c r="M81" s="32"/>
      <c r="N81" s="32"/>
      <c r="O81" s="32"/>
      <c r="P81" s="32"/>
      <c r="Q81" s="32"/>
      <c r="R81" s="32"/>
      <c r="S81" s="32"/>
      <c r="T81" s="32"/>
      <c r="U81" s="32"/>
    </row>
    <row r="82" spans="1:21" ht="32.25" customHeight="1" x14ac:dyDescent="0.3">
      <c r="A82" s="4" t="s">
        <v>2</v>
      </c>
      <c r="B82" s="4" t="s">
        <v>8</v>
      </c>
      <c r="C82" s="4" t="s">
        <v>3</v>
      </c>
      <c r="D82" s="4" t="str">
        <f>'(H) Vitesse Equipes'!D$29</f>
        <v>CATÉGORIE D'AGE</v>
      </c>
      <c r="E82" s="4" t="str">
        <f>'(H) Vitesse Equipes'!E$29</f>
        <v>CATEGORIE DE LICENCE</v>
      </c>
      <c r="F82" s="4" t="s">
        <v>0</v>
      </c>
      <c r="G82" s="4" t="s">
        <v>18</v>
      </c>
      <c r="H82" s="4" t="s">
        <v>1</v>
      </c>
      <c r="I82" s="32"/>
      <c r="J82" s="32"/>
      <c r="K82" s="32"/>
      <c r="L82" s="32"/>
      <c r="M82" s="32"/>
      <c r="N82" s="32"/>
      <c r="O82" s="32"/>
      <c r="P82" s="32"/>
      <c r="Q82" s="32"/>
      <c r="R82" s="32"/>
      <c r="S82" s="32"/>
      <c r="T82" s="32"/>
      <c r="U82" s="32"/>
    </row>
    <row r="83" spans="1:21" ht="20.25" customHeight="1" x14ac:dyDescent="0.3">
      <c r="A83" s="7"/>
      <c r="B83" s="8">
        <f>IF(ISNA((VLOOKUP(A83,'Récapitulatif HOMMES'!A$13:H$43,2,FALSE))),0,(VLOOKUP(A83,'Récapitulatif HOMMES'!A$13:H$43,2,FALSE)))</f>
        <v>0</v>
      </c>
      <c r="C83" s="8">
        <f>IF(ISNA((VLOOKUP(B83,'Récapitulatif HOMMES'!B$13:I$43,2,FALSE))),0,(VLOOKUP(B83,'Récapitulatif HOMMES'!B$13:I$43,2,FALSE)))</f>
        <v>0</v>
      </c>
      <c r="D83" s="8">
        <f>IF(ISNA((VLOOKUP(A83,'Récapitulatif HOMMES'!A$13:K$43,4,FALSE))),0,(VLOOKUP(A83,'Récapitulatif HOMMES'!A$13:K$43,4,FALSE)))</f>
        <v>0</v>
      </c>
      <c r="E83" s="8">
        <f>IF(ISNA((VLOOKUP(A83,'Récapitulatif HOMMES'!A$13:K$43,5,FALSE))),0,(VLOOKUP(A83,'Récapitulatif HOMMES'!A$13:K$43,5,FALSE)))</f>
        <v>0</v>
      </c>
      <c r="F83" s="8">
        <f>IF(ISNA((VLOOKUP(A83,'Récapitulatif HOMMES'!A$13:I$43,6,FALSE))),0,(VLOOKUP(A83,'Récapitulatif HOMMES'!A$13:I$43,6,FALSE)))</f>
        <v>0</v>
      </c>
      <c r="G83" s="8">
        <f>IF(ISNA((VLOOKUP(A83,'Récapitulatif HOMMES'!A$13:I$42,7,FALSE))),0,(VLOOKUP(A83,'Récapitulatif HOMMES'!A$13:L$42,7,FALSE)))</f>
        <v>0</v>
      </c>
      <c r="H83" s="8">
        <f>IF(ISNA((VLOOKUP(G83,'Récapitulatif HOMMES'!G$13:M$43,2,FALSE))),0,(VLOOKUP(G83,'Récapitulatif HOMMES'!G$13:M$43,2,FALSE)))</f>
        <v>0</v>
      </c>
      <c r="I83" s="32"/>
      <c r="J83" s="32"/>
      <c r="K83" s="32"/>
      <c r="L83" s="32"/>
      <c r="M83" s="32"/>
      <c r="N83" s="32"/>
      <c r="O83" s="32"/>
      <c r="P83" s="32"/>
      <c r="Q83" s="32"/>
      <c r="R83" s="32"/>
      <c r="S83" s="32"/>
      <c r="T83" s="32"/>
      <c r="U83" s="32"/>
    </row>
    <row r="84" spans="1:21" ht="20.25" customHeight="1" x14ac:dyDescent="0.3">
      <c r="A84" s="7"/>
      <c r="B84" s="8">
        <f>IF(ISNA((VLOOKUP(A84,'Récapitulatif HOMMES'!A$13:H$43,2,FALSE))),0,(VLOOKUP(A84,'Récapitulatif HOMMES'!A$13:H$43,2,FALSE)))</f>
        <v>0</v>
      </c>
      <c r="C84" s="8">
        <f>IF(ISNA((VLOOKUP(B84,'Récapitulatif HOMMES'!B$13:I$43,2,FALSE))),0,(VLOOKUP(B84,'Récapitulatif HOMMES'!B$13:I$43,2,FALSE)))</f>
        <v>0</v>
      </c>
      <c r="D84" s="8">
        <f>IF(ISNA((VLOOKUP(A84,'Récapitulatif HOMMES'!A$13:K$43,4,FALSE))),0,(VLOOKUP(A84,'Récapitulatif HOMMES'!A$13:K$43,4,FALSE)))</f>
        <v>0</v>
      </c>
      <c r="E84" s="8">
        <f>IF(ISNA((VLOOKUP(A84,'Récapitulatif HOMMES'!A$13:K$43,5,FALSE))),0,(VLOOKUP(A84,'Récapitulatif HOMMES'!A$13:K$43,5,FALSE)))</f>
        <v>0</v>
      </c>
      <c r="F84" s="8">
        <f>IF(ISNA((VLOOKUP(A84,'Récapitulatif HOMMES'!A$13:I$43,6,FALSE))),0,(VLOOKUP(A84,'Récapitulatif HOMMES'!A$13:I$43,6,FALSE)))</f>
        <v>0</v>
      </c>
      <c r="G84" s="8">
        <f>IF(ISNA((VLOOKUP(A84,'Récapitulatif HOMMES'!A$13:I$42,7,FALSE))),0,(VLOOKUP(A84,'Récapitulatif HOMMES'!A$13:L$42,7,FALSE)))</f>
        <v>0</v>
      </c>
      <c r="H84" s="8">
        <f>IF(ISNA((VLOOKUP(G84,'Récapitulatif HOMMES'!G$13:M$43,2,FALSE))),0,(VLOOKUP(G84,'Récapitulatif HOMMES'!G$13:M$43,2,FALSE)))</f>
        <v>0</v>
      </c>
      <c r="I84" s="32"/>
      <c r="J84" s="32"/>
      <c r="K84" s="32"/>
      <c r="L84" s="32"/>
      <c r="M84" s="32"/>
      <c r="N84" s="32"/>
      <c r="O84" s="32"/>
      <c r="P84" s="32"/>
      <c r="Q84" s="32"/>
      <c r="R84" s="32"/>
      <c r="S84" s="32"/>
      <c r="T84" s="32"/>
      <c r="U84" s="32"/>
    </row>
    <row r="85" spans="1:21" ht="20.25" customHeight="1" x14ac:dyDescent="0.3">
      <c r="A85" s="7"/>
      <c r="B85" s="8">
        <f>IF(ISNA((VLOOKUP(A85,'Récapitulatif HOMMES'!A$13:H$43,2,FALSE))),0,(VLOOKUP(A85,'Récapitulatif HOMMES'!A$13:H$43,2,FALSE)))</f>
        <v>0</v>
      </c>
      <c r="C85" s="8">
        <f>IF(ISNA((VLOOKUP(B85,'Récapitulatif HOMMES'!B$13:I$43,2,FALSE))),0,(VLOOKUP(B85,'Récapitulatif HOMMES'!B$13:I$43,2,FALSE)))</f>
        <v>0</v>
      </c>
      <c r="D85" s="8">
        <f>IF(ISNA((VLOOKUP(A85,'Récapitulatif HOMMES'!A$13:K$43,4,FALSE))),0,(VLOOKUP(A85,'Récapitulatif HOMMES'!A$13:K$43,4,FALSE)))</f>
        <v>0</v>
      </c>
      <c r="E85" s="8">
        <f>IF(ISNA((VLOOKUP(A85,'Récapitulatif HOMMES'!A$13:K$43,5,FALSE))),0,(VLOOKUP(A85,'Récapitulatif HOMMES'!A$13:K$43,5,FALSE)))</f>
        <v>0</v>
      </c>
      <c r="F85" s="8">
        <f>IF(ISNA((VLOOKUP(A85,'Récapitulatif HOMMES'!A$13:I$43,6,FALSE))),0,(VLOOKUP(A85,'Récapitulatif HOMMES'!A$13:I$43,6,FALSE)))</f>
        <v>0</v>
      </c>
      <c r="G85" s="8">
        <f>IF(ISNA((VLOOKUP(A85,'Récapitulatif HOMMES'!A$13:I$42,7,FALSE))),0,(VLOOKUP(A85,'Récapitulatif HOMMES'!A$13:L$42,7,FALSE)))</f>
        <v>0</v>
      </c>
      <c r="H85" s="8">
        <f>IF(ISNA((VLOOKUP(G85,'Récapitulatif HOMMES'!G$13:M$43,2,FALSE))),0,(VLOOKUP(G85,'Récapitulatif HOMMES'!G$13:M$43,2,FALSE)))</f>
        <v>0</v>
      </c>
      <c r="I85" s="32"/>
      <c r="J85" s="32"/>
      <c r="K85" s="32"/>
      <c r="L85" s="32"/>
      <c r="M85" s="32"/>
      <c r="N85" s="32"/>
      <c r="O85" s="32"/>
      <c r="P85" s="32"/>
      <c r="Q85" s="32"/>
      <c r="R85" s="32"/>
      <c r="S85" s="32"/>
      <c r="T85" s="32"/>
      <c r="U85" s="32"/>
    </row>
    <row r="86" spans="1:21" ht="20.25" customHeight="1" x14ac:dyDescent="0.3">
      <c r="A86" s="7"/>
      <c r="B86" s="8">
        <f>IF(ISNA((VLOOKUP(A86,'Récapitulatif HOMMES'!A$13:H$43,2,FALSE))),0,(VLOOKUP(A86,'Récapitulatif HOMMES'!A$13:H$43,2,FALSE)))</f>
        <v>0</v>
      </c>
      <c r="C86" s="8">
        <f>IF(ISNA((VLOOKUP(B86,'Récapitulatif HOMMES'!B$13:I$43,2,FALSE))),0,(VLOOKUP(B86,'Récapitulatif HOMMES'!B$13:I$43,2,FALSE)))</f>
        <v>0</v>
      </c>
      <c r="D86" s="8">
        <f>IF(ISNA((VLOOKUP(A86,'Récapitulatif HOMMES'!A$13:K$43,4,FALSE))),0,(VLOOKUP(A86,'Récapitulatif HOMMES'!A$13:K$43,4,FALSE)))</f>
        <v>0</v>
      </c>
      <c r="E86" s="8">
        <f>IF(ISNA((VLOOKUP(A86,'Récapitulatif HOMMES'!A$13:K$43,5,FALSE))),0,(VLOOKUP(A86,'Récapitulatif HOMMES'!A$13:K$43,5,FALSE)))</f>
        <v>0</v>
      </c>
      <c r="F86" s="8">
        <f>IF(ISNA((VLOOKUP(A86,'Récapitulatif HOMMES'!A$13:I$43,6,FALSE))),0,(VLOOKUP(A86,'Récapitulatif HOMMES'!A$13:I$43,6,FALSE)))</f>
        <v>0</v>
      </c>
      <c r="G86" s="8">
        <f>IF(ISNA((VLOOKUP(A86,'Récapitulatif HOMMES'!A$13:I$42,7,FALSE))),0,(VLOOKUP(A86,'Récapitulatif HOMMES'!A$13:L$42,7,FALSE)))</f>
        <v>0</v>
      </c>
      <c r="H86" s="8">
        <f>IF(ISNA((VLOOKUP(G86,'Récapitulatif HOMMES'!G$13:M$43,2,FALSE))),0,(VLOOKUP(G86,'Récapitulatif HOMMES'!G$13:M$43,2,FALSE)))</f>
        <v>0</v>
      </c>
      <c r="I86" s="32"/>
      <c r="J86" s="32"/>
      <c r="K86" s="32"/>
      <c r="L86" s="32"/>
      <c r="M86" s="32"/>
      <c r="N86" s="32"/>
      <c r="O86" s="32"/>
      <c r="P86" s="32"/>
      <c r="Q86" s="32"/>
      <c r="R86" s="32"/>
      <c r="S86" s="32"/>
      <c r="T86" s="32"/>
      <c r="U86" s="32"/>
    </row>
    <row r="87" spans="1:21" ht="20.25" customHeight="1" x14ac:dyDescent="0.3">
      <c r="A87" s="7"/>
      <c r="B87" s="8">
        <f>IF(ISNA((VLOOKUP(A87,'Récapitulatif HOMMES'!A$13:H$43,2,FALSE))),0,(VLOOKUP(A87,'Récapitulatif HOMMES'!A$13:H$43,2,FALSE)))</f>
        <v>0</v>
      </c>
      <c r="C87" s="8">
        <f>IF(ISNA((VLOOKUP(B87,'Récapitulatif HOMMES'!B$13:I$43,2,FALSE))),0,(VLOOKUP(B87,'Récapitulatif HOMMES'!B$13:I$43,2,FALSE)))</f>
        <v>0</v>
      </c>
      <c r="D87" s="8">
        <f>IF(ISNA((VLOOKUP(A87,'Récapitulatif HOMMES'!A$13:K$43,4,FALSE))),0,(VLOOKUP(A87,'Récapitulatif HOMMES'!A$13:K$43,4,FALSE)))</f>
        <v>0</v>
      </c>
      <c r="E87" s="8">
        <f>IF(ISNA((VLOOKUP(A87,'Récapitulatif HOMMES'!A$13:K$43,5,FALSE))),0,(VLOOKUP(A87,'Récapitulatif HOMMES'!A$13:K$43,5,FALSE)))</f>
        <v>0</v>
      </c>
      <c r="F87" s="8">
        <f>IF(ISNA((VLOOKUP(A87,'Récapitulatif HOMMES'!A$13:I$43,6,FALSE))),0,(VLOOKUP(A87,'Récapitulatif HOMMES'!A$13:I$43,6,FALSE)))</f>
        <v>0</v>
      </c>
      <c r="G87" s="8">
        <f>IF(ISNA((VLOOKUP(A87,'Récapitulatif HOMMES'!A$13:I$42,7,FALSE))),0,(VLOOKUP(A87,'Récapitulatif HOMMES'!A$13:L$42,7,FALSE)))</f>
        <v>0</v>
      </c>
      <c r="H87" s="8">
        <f>IF(ISNA((VLOOKUP(G87,'Récapitulatif HOMMES'!G$13:M$43,2,FALSE))),0,(VLOOKUP(G87,'Récapitulatif HOMMES'!G$13:M$43,2,FALSE)))</f>
        <v>0</v>
      </c>
      <c r="I87" s="32"/>
      <c r="J87" s="32"/>
      <c r="K87" s="32"/>
      <c r="L87" s="32"/>
      <c r="M87" s="32"/>
      <c r="N87" s="32"/>
      <c r="O87" s="32"/>
      <c r="P87" s="32"/>
      <c r="Q87" s="32"/>
      <c r="R87" s="32"/>
      <c r="S87" s="32"/>
      <c r="T87" s="32"/>
      <c r="U87" s="32"/>
    </row>
    <row r="88" spans="1:21" ht="18" customHeight="1" x14ac:dyDescent="0.3">
      <c r="I88" s="32"/>
      <c r="J88" s="32"/>
      <c r="K88" s="32"/>
      <c r="L88" s="32"/>
      <c r="M88" s="32"/>
      <c r="N88" s="32"/>
      <c r="O88" s="32"/>
      <c r="P88" s="32"/>
      <c r="Q88" s="32"/>
      <c r="R88" s="32"/>
      <c r="S88" s="32"/>
      <c r="T88" s="32"/>
      <c r="U88" s="32"/>
    </row>
    <row r="89" spans="1:21" ht="20.25" customHeight="1" x14ac:dyDescent="0.3">
      <c r="A89" s="82" t="s">
        <v>23</v>
      </c>
      <c r="B89" s="83"/>
      <c r="C89" s="84" t="s">
        <v>32</v>
      </c>
      <c r="D89" s="85"/>
      <c r="E89" s="85"/>
      <c r="F89" s="85"/>
      <c r="G89" s="85"/>
      <c r="H89" s="86"/>
      <c r="I89" s="32"/>
      <c r="J89" s="32"/>
      <c r="K89" s="32"/>
      <c r="L89" s="32"/>
      <c r="M89" s="32"/>
      <c r="N89" s="32"/>
      <c r="O89" s="32"/>
      <c r="P89" s="32"/>
      <c r="Q89" s="32"/>
      <c r="R89" s="32"/>
      <c r="S89" s="32"/>
      <c r="T89" s="32"/>
      <c r="U89" s="32"/>
    </row>
    <row r="90" spans="1:21" ht="20.25" customHeight="1" x14ac:dyDescent="0.3">
      <c r="A90" s="82" t="s">
        <v>13</v>
      </c>
      <c r="B90" s="83"/>
      <c r="C90" s="84">
        <f>COUNTA(A93:A97)</f>
        <v>0</v>
      </c>
      <c r="D90" s="85"/>
      <c r="E90" s="85"/>
      <c r="F90" s="85"/>
      <c r="G90" s="85"/>
      <c r="H90" s="86"/>
      <c r="I90" s="32"/>
      <c r="J90" s="32"/>
      <c r="K90" s="32"/>
      <c r="L90" s="32"/>
      <c r="M90" s="32"/>
      <c r="N90" s="32"/>
      <c r="O90" s="32"/>
      <c r="P90" s="32"/>
      <c r="Q90" s="32"/>
      <c r="R90" s="32"/>
      <c r="S90" s="32"/>
      <c r="T90" s="32"/>
      <c r="U90" s="32"/>
    </row>
    <row r="91" spans="1:21" ht="22.5" customHeight="1" x14ac:dyDescent="0.3">
      <c r="I91" s="32"/>
      <c r="J91" s="32"/>
      <c r="K91" s="32"/>
      <c r="L91" s="32"/>
      <c r="M91" s="32"/>
      <c r="N91" s="32"/>
      <c r="O91" s="32"/>
      <c r="P91" s="32"/>
      <c r="Q91" s="32"/>
      <c r="R91" s="32"/>
      <c r="S91" s="32"/>
      <c r="T91" s="32"/>
      <c r="U91" s="32"/>
    </row>
    <row r="92" spans="1:21" ht="32.25" customHeight="1" x14ac:dyDescent="0.3">
      <c r="A92" s="4" t="s">
        <v>2</v>
      </c>
      <c r="B92" s="4" t="s">
        <v>8</v>
      </c>
      <c r="C92" s="4" t="s">
        <v>3</v>
      </c>
      <c r="D92" s="4" t="str">
        <f>'(H) Vitesse Equipes'!D$29</f>
        <v>CATÉGORIE D'AGE</v>
      </c>
      <c r="E92" s="4" t="str">
        <f>'(H) Vitesse Equipes'!E$29</f>
        <v>CATEGORIE DE LICENCE</v>
      </c>
      <c r="F92" s="4" t="s">
        <v>0</v>
      </c>
      <c r="G92" s="4" t="s">
        <v>18</v>
      </c>
      <c r="H92" s="4" t="s">
        <v>1</v>
      </c>
      <c r="I92" s="32"/>
      <c r="J92" s="32"/>
      <c r="K92" s="32"/>
      <c r="L92" s="32"/>
      <c r="M92" s="32"/>
      <c r="N92" s="32"/>
      <c r="O92" s="32"/>
      <c r="P92" s="32"/>
      <c r="Q92" s="32"/>
      <c r="R92" s="32"/>
      <c r="S92" s="32"/>
      <c r="T92" s="32"/>
      <c r="U92" s="32"/>
    </row>
    <row r="93" spans="1:21" ht="20.25" customHeight="1" x14ac:dyDescent="0.3">
      <c r="A93" s="7"/>
      <c r="B93" s="8">
        <f>IF(ISNA((VLOOKUP(A93,'Récapitulatif HOMMES'!A$13:H$43,2,FALSE))),0,(VLOOKUP(A93,'Récapitulatif HOMMES'!A$13:H$43,2,FALSE)))</f>
        <v>0</v>
      </c>
      <c r="C93" s="8">
        <f>IF(ISNA((VLOOKUP(B93,'Récapitulatif HOMMES'!B$13:I$43,2,FALSE))),0,(VLOOKUP(B93,'Récapitulatif HOMMES'!B$13:I$43,2,FALSE)))</f>
        <v>0</v>
      </c>
      <c r="D93" s="8">
        <f>IF(ISNA((VLOOKUP(A93,'Récapitulatif HOMMES'!A$13:K$43,4,FALSE))),0,(VLOOKUP(A93,'Récapitulatif HOMMES'!A$13:K$43,4,FALSE)))</f>
        <v>0</v>
      </c>
      <c r="E93" s="8">
        <f>IF(ISNA((VLOOKUP(A93,'Récapitulatif HOMMES'!A$13:K$43,5,FALSE))),0,(VLOOKUP(A93,'Récapitulatif HOMMES'!A$13:K$43,5,FALSE)))</f>
        <v>0</v>
      </c>
      <c r="F93" s="8">
        <f>IF(ISNA((VLOOKUP(A93,'Récapitulatif HOMMES'!A$13:I$43,6,FALSE))),0,(VLOOKUP(A93,'Récapitulatif HOMMES'!A$13:I$43,6,FALSE)))</f>
        <v>0</v>
      </c>
      <c r="G93" s="8">
        <f>IF(ISNA((VLOOKUP(A93,'Récapitulatif HOMMES'!A$13:I$42,7,FALSE))),0,(VLOOKUP(A93,'Récapitulatif HOMMES'!A$13:L$42,7,FALSE)))</f>
        <v>0</v>
      </c>
      <c r="H93" s="8">
        <f>IF(ISNA((VLOOKUP(G93,'Récapitulatif HOMMES'!G$13:M$43,2,FALSE))),0,(VLOOKUP(G93,'Récapitulatif HOMMES'!G$13:M$43,2,FALSE)))</f>
        <v>0</v>
      </c>
      <c r="I93" s="32"/>
      <c r="J93" s="32"/>
      <c r="K93" s="32"/>
      <c r="L93" s="32"/>
      <c r="M93" s="32"/>
      <c r="N93" s="32"/>
      <c r="O93" s="32"/>
      <c r="P93" s="32"/>
      <c r="Q93" s="32"/>
      <c r="R93" s="32"/>
      <c r="S93" s="32"/>
      <c r="T93" s="32"/>
      <c r="U93" s="32"/>
    </row>
    <row r="94" spans="1:21" ht="20.25" customHeight="1" x14ac:dyDescent="0.3">
      <c r="A94" s="7"/>
      <c r="B94" s="8">
        <f>IF(ISNA((VLOOKUP(A94,'Récapitulatif HOMMES'!A$13:H$43,2,FALSE))),0,(VLOOKUP(A94,'Récapitulatif HOMMES'!A$13:H$43,2,FALSE)))</f>
        <v>0</v>
      </c>
      <c r="C94" s="8">
        <f>IF(ISNA((VLOOKUP(B94,'Récapitulatif HOMMES'!B$13:I$43,2,FALSE))),0,(VLOOKUP(B94,'Récapitulatif HOMMES'!B$13:I$43,2,FALSE)))</f>
        <v>0</v>
      </c>
      <c r="D94" s="8">
        <f>IF(ISNA((VLOOKUP(A94,'Récapitulatif HOMMES'!A$13:K$43,4,FALSE))),0,(VLOOKUP(A94,'Récapitulatif HOMMES'!A$13:K$43,4,FALSE)))</f>
        <v>0</v>
      </c>
      <c r="E94" s="8">
        <f>IF(ISNA((VLOOKUP(A94,'Récapitulatif HOMMES'!A$13:K$43,5,FALSE))),0,(VLOOKUP(A94,'Récapitulatif HOMMES'!A$13:K$43,5,FALSE)))</f>
        <v>0</v>
      </c>
      <c r="F94" s="8">
        <f>IF(ISNA((VLOOKUP(A94,'Récapitulatif HOMMES'!A$13:I$43,6,FALSE))),0,(VLOOKUP(A94,'Récapitulatif HOMMES'!A$13:I$43,6,FALSE)))</f>
        <v>0</v>
      </c>
      <c r="G94" s="8">
        <f>IF(ISNA((VLOOKUP(A94,'Récapitulatif HOMMES'!A$13:I$42,7,FALSE))),0,(VLOOKUP(A94,'Récapitulatif HOMMES'!A$13:L$42,7,FALSE)))</f>
        <v>0</v>
      </c>
      <c r="H94" s="8">
        <f>IF(ISNA((VLOOKUP(G94,'Récapitulatif HOMMES'!G$13:M$43,2,FALSE))),0,(VLOOKUP(G94,'Récapitulatif HOMMES'!G$13:M$43,2,FALSE)))</f>
        <v>0</v>
      </c>
      <c r="I94" s="32"/>
      <c r="J94" s="32"/>
      <c r="K94" s="32"/>
      <c r="L94" s="32"/>
      <c r="M94" s="32"/>
      <c r="N94" s="32"/>
      <c r="O94" s="32"/>
      <c r="P94" s="32"/>
      <c r="Q94" s="32"/>
      <c r="R94" s="32"/>
      <c r="S94" s="32"/>
      <c r="T94" s="32"/>
      <c r="U94" s="32"/>
    </row>
    <row r="95" spans="1:21" ht="20.25" customHeight="1" x14ac:dyDescent="0.3">
      <c r="A95" s="7"/>
      <c r="B95" s="8">
        <f>IF(ISNA((VLOOKUP(A95,'Récapitulatif HOMMES'!A$13:H$43,2,FALSE))),0,(VLOOKUP(A95,'Récapitulatif HOMMES'!A$13:H$43,2,FALSE)))</f>
        <v>0</v>
      </c>
      <c r="C95" s="8">
        <f>IF(ISNA((VLOOKUP(B95,'Récapitulatif HOMMES'!B$13:I$43,2,FALSE))),0,(VLOOKUP(B95,'Récapitulatif HOMMES'!B$13:I$43,2,FALSE)))</f>
        <v>0</v>
      </c>
      <c r="D95" s="8">
        <f>IF(ISNA((VLOOKUP(A95,'Récapitulatif HOMMES'!A$13:K$43,4,FALSE))),0,(VLOOKUP(A95,'Récapitulatif HOMMES'!A$13:K$43,4,FALSE)))</f>
        <v>0</v>
      </c>
      <c r="E95" s="8">
        <f>IF(ISNA((VLOOKUP(A95,'Récapitulatif HOMMES'!A$13:K$43,5,FALSE))),0,(VLOOKUP(A95,'Récapitulatif HOMMES'!A$13:K$43,5,FALSE)))</f>
        <v>0</v>
      </c>
      <c r="F95" s="8">
        <f>IF(ISNA((VLOOKUP(A95,'Récapitulatif HOMMES'!A$13:I$43,6,FALSE))),0,(VLOOKUP(A95,'Récapitulatif HOMMES'!A$13:I$43,6,FALSE)))</f>
        <v>0</v>
      </c>
      <c r="G95" s="8">
        <f>IF(ISNA((VLOOKUP(A95,'Récapitulatif HOMMES'!A$13:I$42,7,FALSE))),0,(VLOOKUP(A95,'Récapitulatif HOMMES'!A$13:L$42,7,FALSE)))</f>
        <v>0</v>
      </c>
      <c r="H95" s="8">
        <f>IF(ISNA((VLOOKUP(G95,'Récapitulatif HOMMES'!G$13:M$43,2,FALSE))),0,(VLOOKUP(G95,'Récapitulatif HOMMES'!G$13:M$43,2,FALSE)))</f>
        <v>0</v>
      </c>
      <c r="I95" s="32"/>
      <c r="J95" s="32"/>
      <c r="K95" s="32"/>
      <c r="L95" s="32"/>
      <c r="M95" s="32"/>
      <c r="N95" s="32"/>
      <c r="O95" s="32"/>
      <c r="P95" s="32"/>
      <c r="Q95" s="32"/>
      <c r="R95" s="32"/>
      <c r="S95" s="32"/>
      <c r="T95" s="32"/>
      <c r="U95" s="32"/>
    </row>
    <row r="96" spans="1:21" ht="20.25" customHeight="1" x14ac:dyDescent="0.3">
      <c r="A96" s="7"/>
      <c r="B96" s="8">
        <f>IF(ISNA((VLOOKUP(A96,'Récapitulatif HOMMES'!A$13:H$43,2,FALSE))),0,(VLOOKUP(A96,'Récapitulatif HOMMES'!A$13:H$43,2,FALSE)))</f>
        <v>0</v>
      </c>
      <c r="C96" s="8">
        <f>IF(ISNA((VLOOKUP(B96,'Récapitulatif HOMMES'!B$13:I$43,2,FALSE))),0,(VLOOKUP(B96,'Récapitulatif HOMMES'!B$13:I$43,2,FALSE)))</f>
        <v>0</v>
      </c>
      <c r="D96" s="8">
        <f>IF(ISNA((VLOOKUP(A96,'Récapitulatif HOMMES'!A$13:K$43,4,FALSE))),0,(VLOOKUP(A96,'Récapitulatif HOMMES'!A$13:K$43,4,FALSE)))</f>
        <v>0</v>
      </c>
      <c r="E96" s="8">
        <f>IF(ISNA((VLOOKUP(A96,'Récapitulatif HOMMES'!A$13:K$43,5,FALSE))),0,(VLOOKUP(A96,'Récapitulatif HOMMES'!A$13:K$43,5,FALSE)))</f>
        <v>0</v>
      </c>
      <c r="F96" s="8">
        <f>IF(ISNA((VLOOKUP(A96,'Récapitulatif HOMMES'!A$13:I$43,6,FALSE))),0,(VLOOKUP(A96,'Récapitulatif HOMMES'!A$13:I$43,6,FALSE)))</f>
        <v>0</v>
      </c>
      <c r="G96" s="8">
        <f>IF(ISNA((VLOOKUP(A96,'Récapitulatif HOMMES'!A$13:I$42,7,FALSE))),0,(VLOOKUP(A96,'Récapitulatif HOMMES'!A$13:L$42,7,FALSE)))</f>
        <v>0</v>
      </c>
      <c r="H96" s="8">
        <f>IF(ISNA((VLOOKUP(G96,'Récapitulatif HOMMES'!G$13:M$43,2,FALSE))),0,(VLOOKUP(G96,'Récapitulatif HOMMES'!G$13:M$43,2,FALSE)))</f>
        <v>0</v>
      </c>
      <c r="I96" s="32"/>
      <c r="J96" s="32"/>
      <c r="K96" s="32"/>
      <c r="L96" s="32"/>
      <c r="M96" s="32"/>
      <c r="N96" s="32"/>
      <c r="O96" s="32"/>
      <c r="P96" s="32"/>
      <c r="Q96" s="32"/>
      <c r="R96" s="32"/>
      <c r="S96" s="32"/>
      <c r="T96" s="32"/>
      <c r="U96" s="32"/>
    </row>
    <row r="97" spans="1:21" ht="20.25" customHeight="1" x14ac:dyDescent="0.3">
      <c r="A97" s="7"/>
      <c r="B97" s="8">
        <f>IF(ISNA((VLOOKUP(A97,'Récapitulatif HOMMES'!A$13:H$43,2,FALSE))),0,(VLOOKUP(A97,'Récapitulatif HOMMES'!A$13:H$43,2,FALSE)))</f>
        <v>0</v>
      </c>
      <c r="C97" s="8">
        <f>IF(ISNA((VLOOKUP(B97,'Récapitulatif HOMMES'!B$13:I$43,2,FALSE))),0,(VLOOKUP(B97,'Récapitulatif HOMMES'!B$13:I$43,2,FALSE)))</f>
        <v>0</v>
      </c>
      <c r="D97" s="8">
        <f>IF(ISNA((VLOOKUP(A97,'Récapitulatif HOMMES'!A$13:K$43,4,FALSE))),0,(VLOOKUP(A97,'Récapitulatif HOMMES'!A$13:K$43,4,FALSE)))</f>
        <v>0</v>
      </c>
      <c r="E97" s="8">
        <f>IF(ISNA((VLOOKUP(A97,'Récapitulatif HOMMES'!A$13:K$43,5,FALSE))),0,(VLOOKUP(A97,'Récapitulatif HOMMES'!A$13:K$43,5,FALSE)))</f>
        <v>0</v>
      </c>
      <c r="F97" s="8">
        <f>IF(ISNA((VLOOKUP(A97,'Récapitulatif HOMMES'!A$13:I$43,6,FALSE))),0,(VLOOKUP(A97,'Récapitulatif HOMMES'!A$13:I$43,6,FALSE)))</f>
        <v>0</v>
      </c>
      <c r="G97" s="8">
        <f>IF(ISNA((VLOOKUP(A97,'Récapitulatif HOMMES'!A$13:I$42,7,FALSE))),0,(VLOOKUP(A97,'Récapitulatif HOMMES'!A$13:L$42,7,FALSE)))</f>
        <v>0</v>
      </c>
      <c r="H97" s="8">
        <f>IF(ISNA((VLOOKUP(G97,'Récapitulatif HOMMES'!G$13:M$43,2,FALSE))),0,(VLOOKUP(G97,'Récapitulatif HOMMES'!G$13:M$43,2,FALSE)))</f>
        <v>0</v>
      </c>
      <c r="I97" s="32"/>
      <c r="J97" s="32"/>
      <c r="K97" s="32"/>
      <c r="L97" s="32"/>
      <c r="M97" s="32"/>
      <c r="N97" s="32"/>
      <c r="O97" s="32"/>
      <c r="P97" s="32"/>
      <c r="Q97" s="32"/>
      <c r="R97" s="32"/>
      <c r="S97" s="32"/>
      <c r="T97" s="32"/>
      <c r="U97" s="32"/>
    </row>
    <row r="98" spans="1:21" ht="18" customHeight="1" x14ac:dyDescent="0.3">
      <c r="I98" s="32"/>
      <c r="J98" s="32"/>
      <c r="K98" s="32"/>
      <c r="L98" s="32"/>
      <c r="M98" s="32"/>
      <c r="N98" s="32"/>
      <c r="O98" s="32"/>
      <c r="P98" s="32"/>
      <c r="Q98" s="32"/>
      <c r="R98" s="32"/>
      <c r="S98" s="32"/>
      <c r="T98" s="32"/>
      <c r="U98" s="32"/>
    </row>
    <row r="99" spans="1:21" ht="18" customHeight="1" x14ac:dyDescent="0.3">
      <c r="I99" s="32"/>
      <c r="J99" s="32"/>
      <c r="K99" s="32"/>
      <c r="L99" s="32"/>
      <c r="M99" s="32"/>
      <c r="N99" s="32"/>
      <c r="O99" s="32"/>
      <c r="P99" s="32"/>
      <c r="Q99" s="32"/>
      <c r="R99" s="32"/>
      <c r="S99" s="32"/>
      <c r="T99" s="32"/>
      <c r="U99" s="32"/>
    </row>
    <row r="100" spans="1:21" ht="18" customHeight="1" x14ac:dyDescent="0.3">
      <c r="I100" s="32"/>
      <c r="J100" s="32"/>
      <c r="K100" s="32"/>
      <c r="L100" s="32"/>
      <c r="M100" s="32"/>
      <c r="N100" s="32"/>
      <c r="O100" s="32"/>
      <c r="P100" s="32"/>
      <c r="Q100" s="32"/>
      <c r="R100" s="32"/>
      <c r="S100" s="32"/>
      <c r="T100" s="32"/>
      <c r="U100" s="32"/>
    </row>
    <row r="101" spans="1:21" ht="18" customHeight="1" x14ac:dyDescent="0.3">
      <c r="I101" s="32"/>
      <c r="J101" s="32"/>
      <c r="K101" s="32"/>
      <c r="L101" s="32"/>
      <c r="M101" s="32"/>
      <c r="N101" s="32"/>
      <c r="O101" s="32"/>
      <c r="P101" s="32"/>
      <c r="Q101" s="32"/>
      <c r="R101" s="32"/>
      <c r="S101" s="32"/>
      <c r="T101" s="32"/>
      <c r="U101" s="32"/>
    </row>
    <row r="102" spans="1:21" ht="18" customHeight="1" x14ac:dyDescent="0.3">
      <c r="I102" s="32"/>
      <c r="J102" s="32"/>
      <c r="K102" s="32"/>
      <c r="L102" s="32"/>
      <c r="M102" s="32"/>
      <c r="N102" s="32"/>
      <c r="O102" s="32"/>
      <c r="P102" s="32"/>
      <c r="Q102" s="32"/>
      <c r="R102" s="32"/>
      <c r="S102" s="32"/>
      <c r="T102" s="32"/>
      <c r="U102" s="32"/>
    </row>
    <row r="103" spans="1:21" ht="18" customHeight="1" x14ac:dyDescent="0.3">
      <c r="I103" s="32"/>
      <c r="J103" s="32"/>
      <c r="K103" s="32"/>
      <c r="L103" s="32"/>
      <c r="M103" s="32"/>
      <c r="N103" s="32"/>
      <c r="O103" s="32"/>
      <c r="P103" s="32"/>
      <c r="Q103" s="32"/>
      <c r="R103" s="32"/>
      <c r="S103" s="32"/>
      <c r="T103" s="32"/>
      <c r="U103" s="32"/>
    </row>
    <row r="104" spans="1:21" ht="18" customHeight="1" x14ac:dyDescent="0.3">
      <c r="I104" s="32"/>
      <c r="J104" s="32"/>
      <c r="K104" s="32"/>
      <c r="L104" s="32"/>
      <c r="M104" s="32"/>
      <c r="N104" s="32"/>
      <c r="O104" s="32"/>
      <c r="P104" s="32"/>
      <c r="Q104" s="32"/>
      <c r="R104" s="32"/>
      <c r="S104" s="32"/>
      <c r="T104" s="32"/>
      <c r="U104" s="32"/>
    </row>
    <row r="105" spans="1:21" x14ac:dyDescent="0.3">
      <c r="I105" s="32"/>
      <c r="J105" s="32"/>
      <c r="K105" s="32"/>
      <c r="L105" s="32"/>
      <c r="M105" s="32"/>
      <c r="N105" s="32"/>
      <c r="O105" s="32"/>
      <c r="P105" s="32"/>
      <c r="Q105" s="32"/>
      <c r="R105" s="32"/>
      <c r="S105" s="32"/>
      <c r="T105" s="32"/>
      <c r="U105" s="32"/>
    </row>
  </sheetData>
  <sheetProtection algorithmName="SHA-512" hashValue="B7RYjE/+8HJIig47L4s2Tn2GqlHdvBq+wspTTK5pMCPkM02FDwXX+LU4J2TXa3hrNWsJHLsP97bYwGIg7DgfkA==" saltValue="o5ECVJ5rIkFYJwyWAZ/4Aw==" spinCount="100000" sheet="1" selectLockedCells="1"/>
  <mergeCells count="43">
    <mergeCell ref="A39:B39"/>
    <mergeCell ref="C39:H39"/>
    <mergeCell ref="A48:B48"/>
    <mergeCell ref="C48:H48"/>
    <mergeCell ref="A28:B28"/>
    <mergeCell ref="C28:H28"/>
    <mergeCell ref="A29:B29"/>
    <mergeCell ref="C29:H29"/>
    <mergeCell ref="A38:B38"/>
    <mergeCell ref="C38:H38"/>
    <mergeCell ref="A1:H1"/>
    <mergeCell ref="A2:H2"/>
    <mergeCell ref="A3:H3"/>
    <mergeCell ref="A5:B5"/>
    <mergeCell ref="C5:H5"/>
    <mergeCell ref="A6:B6"/>
    <mergeCell ref="C6:H6"/>
    <mergeCell ref="A18:B18"/>
    <mergeCell ref="C18:H18"/>
    <mergeCell ref="A19:B19"/>
    <mergeCell ref="C19:H19"/>
    <mergeCell ref="A8:B8"/>
    <mergeCell ref="C8:H8"/>
    <mergeCell ref="A9:B9"/>
    <mergeCell ref="C9:H9"/>
    <mergeCell ref="A49:B49"/>
    <mergeCell ref="C49:H49"/>
    <mergeCell ref="A58:B58"/>
    <mergeCell ref="C58:H58"/>
    <mergeCell ref="A59:B59"/>
    <mergeCell ref="C59:H59"/>
    <mergeCell ref="A69:B69"/>
    <mergeCell ref="C69:H69"/>
    <mergeCell ref="A70:B70"/>
    <mergeCell ref="C70:H70"/>
    <mergeCell ref="A79:B79"/>
    <mergeCell ref="C79:H79"/>
    <mergeCell ref="A80:B80"/>
    <mergeCell ref="C80:H80"/>
    <mergeCell ref="A89:B89"/>
    <mergeCell ref="C89:H89"/>
    <mergeCell ref="A90:B90"/>
    <mergeCell ref="C90:H90"/>
  </mergeCells>
  <dataValidations count="1">
    <dataValidation type="custom" allowBlank="1" showInputMessage="1" showErrorMessage="1" sqref="C5 C9:C10 C19 C29 C39 C49 C59 C70 C80 C90" xr:uid="{00000000-0002-0000-0500-000000000000}">
      <formula1>EXACT(C5,UPPER(C5))</formula1>
    </dataValidation>
  </dataValidations>
  <pageMargins left="0" right="0" top="0" bottom="0.39370078740157483" header="0" footer="0"/>
  <pageSetup paperSize="9" scale="76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4" tint="-0.499984740745262"/>
    <pageSetUpPr fitToPage="1"/>
  </sheetPr>
  <dimension ref="A1:U123"/>
  <sheetViews>
    <sheetView topLeftCell="A4" zoomScaleNormal="100" workbookViewId="0">
      <selection activeCell="A13" sqref="A13"/>
    </sheetView>
  </sheetViews>
  <sheetFormatPr baseColWidth="10" defaultColWidth="11.44140625" defaultRowHeight="11.4" x14ac:dyDescent="0.3"/>
  <cols>
    <col min="1" max="1" width="3.6640625" style="11" customWidth="1"/>
    <col min="2" max="2" width="24.6640625" style="11" customWidth="1"/>
    <col min="3" max="3" width="5.6640625" style="11" customWidth="1"/>
    <col min="4" max="5" width="17.6640625" style="11" customWidth="1"/>
    <col min="6" max="6" width="28.6640625" style="11" customWidth="1"/>
    <col min="7" max="7" width="12.6640625" style="11" customWidth="1"/>
    <col min="8" max="8" width="17" style="11" customWidth="1"/>
    <col min="9" max="16384" width="11.44140625" style="11"/>
  </cols>
  <sheetData>
    <row r="1" spans="1:21" ht="25.5" customHeight="1" x14ac:dyDescent="0.3">
      <c r="A1" s="68" t="str">
        <f>'Récapitulatif HOMMES'!A1</f>
        <v>CHAMPIONNATS DE FRANCE</v>
      </c>
      <c r="B1" s="68"/>
      <c r="C1" s="68"/>
      <c r="D1" s="68"/>
      <c r="E1" s="68"/>
      <c r="F1" s="68"/>
      <c r="G1" s="68"/>
      <c r="H1" s="68"/>
    </row>
    <row r="2" spans="1:21" s="27" customFormat="1" ht="25.5" customHeight="1" x14ac:dyDescent="0.65">
      <c r="A2" s="69" t="str">
        <f>'Récapitulatif HOMMES'!A2</f>
        <v>MASTERS PISTE 2020</v>
      </c>
      <c r="B2" s="69"/>
      <c r="C2" s="69"/>
      <c r="D2" s="69"/>
      <c r="E2" s="69"/>
      <c r="F2" s="69"/>
      <c r="G2" s="69"/>
      <c r="H2" s="69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3"/>
      <c r="U2" s="23"/>
    </row>
    <row r="3" spans="1:21" ht="21" customHeight="1" x14ac:dyDescent="0.3">
      <c r="A3" s="71" t="str">
        <f>'Récapitulatif HOMMES'!A3</f>
        <v>Vélodrome du CREPS  - BOURGES (CENTRE-VAL DE LOIRE)</v>
      </c>
      <c r="B3" s="71"/>
      <c r="C3" s="71"/>
      <c r="D3" s="71"/>
      <c r="E3" s="71"/>
      <c r="F3" s="71"/>
      <c r="G3" s="71"/>
      <c r="H3" s="71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29"/>
      <c r="U3" s="29"/>
    </row>
    <row r="4" spans="1:21" ht="22.5" customHeight="1" x14ac:dyDescent="0.3">
      <c r="A4" s="22"/>
      <c r="B4" s="22"/>
      <c r="C4" s="22"/>
      <c r="D4" s="22"/>
      <c r="E4" s="58"/>
      <c r="F4" s="22"/>
      <c r="G4" s="22"/>
      <c r="H4" s="2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</row>
    <row r="5" spans="1:21" ht="20.25" customHeight="1" x14ac:dyDescent="0.3">
      <c r="A5" s="78" t="s">
        <v>21</v>
      </c>
      <c r="B5" s="78"/>
      <c r="C5" s="79">
        <f>'Récapitulatif HOMMES'!C8</f>
        <v>0</v>
      </c>
      <c r="D5" s="79"/>
      <c r="E5" s="79"/>
      <c r="F5" s="79"/>
      <c r="G5" s="79"/>
      <c r="H5" s="79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</row>
    <row r="6" spans="1:21" ht="20.25" customHeight="1" x14ac:dyDescent="0.3">
      <c r="A6" s="64" t="s">
        <v>7</v>
      </c>
      <c r="B6" s="64"/>
      <c r="C6" s="80" t="s">
        <v>38</v>
      </c>
      <c r="D6" s="80"/>
      <c r="E6" s="80"/>
      <c r="F6" s="80"/>
      <c r="G6" s="80"/>
      <c r="H6" s="80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</row>
    <row r="7" spans="1:21" ht="11.25" customHeight="1" x14ac:dyDescent="0.3">
      <c r="A7" s="18"/>
      <c r="B7" s="18"/>
      <c r="C7" s="19"/>
      <c r="D7" s="19"/>
      <c r="E7" s="19"/>
      <c r="F7" s="19"/>
      <c r="G7" s="19"/>
      <c r="H7" s="19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</row>
    <row r="8" spans="1:21" ht="20.25" customHeight="1" x14ac:dyDescent="0.3">
      <c r="A8" s="64" t="s">
        <v>23</v>
      </c>
      <c r="B8" s="64"/>
      <c r="C8" s="81" t="s">
        <v>24</v>
      </c>
      <c r="D8" s="81"/>
      <c r="E8" s="81"/>
      <c r="F8" s="81"/>
      <c r="G8" s="81"/>
      <c r="H8" s="81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</row>
    <row r="9" spans="1:21" ht="20.25" customHeight="1" x14ac:dyDescent="0.3">
      <c r="A9" s="64" t="s">
        <v>13</v>
      </c>
      <c r="B9" s="64"/>
      <c r="C9" s="77">
        <f>COUNTA(A12:A16)</f>
        <v>0</v>
      </c>
      <c r="D9" s="77"/>
      <c r="E9" s="77"/>
      <c r="F9" s="77"/>
      <c r="G9" s="77"/>
      <c r="H9" s="77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</row>
    <row r="10" spans="1:21" ht="22.5" customHeight="1" x14ac:dyDescent="0.3">
      <c r="A10" s="2"/>
      <c r="B10" s="2"/>
      <c r="C10" s="3"/>
      <c r="D10" s="3"/>
      <c r="E10" s="3"/>
      <c r="F10" s="3"/>
      <c r="G10" s="22"/>
      <c r="H10" s="2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</row>
    <row r="11" spans="1:21" ht="32.25" customHeight="1" x14ac:dyDescent="0.3">
      <c r="A11" s="4" t="s">
        <v>2</v>
      </c>
      <c r="B11" s="4" t="s">
        <v>8</v>
      </c>
      <c r="C11" s="4" t="s">
        <v>3</v>
      </c>
      <c r="D11" s="4" t="str">
        <f>'(H) KM'!D$11</f>
        <v>CATÉGORIE D'AGE</v>
      </c>
      <c r="E11" s="4" t="str">
        <f>'(H) KM'!E$11</f>
        <v>CATEGORIE DE LICENCE</v>
      </c>
      <c r="F11" s="4" t="s">
        <v>0</v>
      </c>
      <c r="G11" s="4" t="s">
        <v>18</v>
      </c>
      <c r="H11" s="4" t="s">
        <v>1</v>
      </c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</row>
    <row r="12" spans="1:21" ht="20.25" customHeight="1" x14ac:dyDescent="0.3">
      <c r="A12" s="7"/>
      <c r="B12" s="8">
        <f>IF(ISNA((VLOOKUP(A12,'Récapitulatif HOMMES'!A$13:H$43,2,FALSE))),0,(VLOOKUP(A12,'Récapitulatif HOMMES'!A$13:H$43,2,FALSE)))</f>
        <v>0</v>
      </c>
      <c r="C12" s="8">
        <f>IF(ISNA((VLOOKUP(B12,'Récapitulatif HOMMES'!B$13:I$43,2,FALSE))),0,(VLOOKUP(B12,'Récapitulatif HOMMES'!B$13:I$43,2,FALSE)))</f>
        <v>0</v>
      </c>
      <c r="D12" s="8">
        <f>IF(ISNA((VLOOKUP(A12,'Récapitulatif HOMMES'!A$13:K$43,4,FALSE))),0,(VLOOKUP(A12,'Récapitulatif HOMMES'!A$13:K$43,4,FALSE)))</f>
        <v>0</v>
      </c>
      <c r="E12" s="8">
        <f>IF(ISNA((VLOOKUP(A12,'Récapitulatif HOMMES'!A$13:K$43,5,FALSE))),0,(VLOOKUP(A12,'Récapitulatif HOMMES'!A$13:K$43,5,FALSE)))</f>
        <v>0</v>
      </c>
      <c r="F12" s="8">
        <f>IF(ISNA((VLOOKUP(A12,'Récapitulatif HOMMES'!A$13:I$43,6,FALSE))),0,(VLOOKUP(A12,'Récapitulatif HOMMES'!A$13:I$43,6,FALSE)))</f>
        <v>0</v>
      </c>
      <c r="G12" s="8">
        <f>IF(ISNA((VLOOKUP(A12,'Récapitulatif HOMMES'!A$13:I$42,7,FALSE))),0,(VLOOKUP(A12,'Récapitulatif HOMMES'!A$13:L$42,7,FALSE)))</f>
        <v>0</v>
      </c>
      <c r="H12" s="8">
        <f>IF(ISNA((VLOOKUP(G12,'Récapitulatif HOMMES'!G$13:M$43,2,FALSE))),0,(VLOOKUP(G12,'Récapitulatif HOMMES'!G$13:M$43,2,FALSE)))</f>
        <v>0</v>
      </c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</row>
    <row r="13" spans="1:21" ht="20.25" customHeight="1" x14ac:dyDescent="0.3">
      <c r="A13" s="7"/>
      <c r="B13" s="8">
        <f>IF(ISNA((VLOOKUP(A13,'Récapitulatif HOMMES'!A$13:H$43,2,FALSE))),0,(VLOOKUP(A13,'Récapitulatif HOMMES'!A$13:H$43,2,FALSE)))</f>
        <v>0</v>
      </c>
      <c r="C13" s="8">
        <f>IF(ISNA((VLOOKUP(B13,'Récapitulatif HOMMES'!B$13:I$43,2,FALSE))),0,(VLOOKUP(B13,'Récapitulatif HOMMES'!B$13:I$43,2,FALSE)))</f>
        <v>0</v>
      </c>
      <c r="D13" s="8">
        <f>IF(ISNA((VLOOKUP(A13,'Récapitulatif HOMMES'!A$13:K$43,4,FALSE))),0,(VLOOKUP(A13,'Récapitulatif HOMMES'!A$13:K$43,4,FALSE)))</f>
        <v>0</v>
      </c>
      <c r="E13" s="8">
        <f>IF(ISNA((VLOOKUP(A13,'Récapitulatif HOMMES'!A$13:K$43,5,FALSE))),0,(VLOOKUP(A13,'Récapitulatif HOMMES'!A$13:K$43,5,FALSE)))</f>
        <v>0</v>
      </c>
      <c r="F13" s="8">
        <f>IF(ISNA((VLOOKUP(A13,'Récapitulatif HOMMES'!A$13:I$43,6,FALSE))),0,(VLOOKUP(A13,'Récapitulatif HOMMES'!A$13:I$43,6,FALSE)))</f>
        <v>0</v>
      </c>
      <c r="G13" s="8">
        <f>IF(ISNA((VLOOKUP(A13,'Récapitulatif HOMMES'!A$13:I$42,7,FALSE))),0,(VLOOKUP(A13,'Récapitulatif HOMMES'!A$13:L$42,7,FALSE)))</f>
        <v>0</v>
      </c>
      <c r="H13" s="8">
        <f>IF(ISNA((VLOOKUP(G13,'Récapitulatif HOMMES'!G$13:M$43,2,FALSE))),0,(VLOOKUP(G13,'Récapitulatif HOMMES'!G$13:M$43,2,FALSE)))</f>
        <v>0</v>
      </c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</row>
    <row r="14" spans="1:21" ht="20.25" customHeight="1" x14ac:dyDescent="0.3">
      <c r="A14" s="7"/>
      <c r="B14" s="8">
        <f>IF(ISNA((VLOOKUP(A14,'Récapitulatif HOMMES'!A$13:H$43,2,FALSE))),0,(VLOOKUP(A14,'Récapitulatif HOMMES'!A$13:H$43,2,FALSE)))</f>
        <v>0</v>
      </c>
      <c r="C14" s="8">
        <f>IF(ISNA((VLOOKUP(B14,'Récapitulatif HOMMES'!B$13:I$43,2,FALSE))),0,(VLOOKUP(B14,'Récapitulatif HOMMES'!B$13:I$43,2,FALSE)))</f>
        <v>0</v>
      </c>
      <c r="D14" s="8">
        <f>IF(ISNA((VLOOKUP(A14,'Récapitulatif HOMMES'!A$13:K$43,4,FALSE))),0,(VLOOKUP(A14,'Récapitulatif HOMMES'!A$13:K$43,4,FALSE)))</f>
        <v>0</v>
      </c>
      <c r="E14" s="8">
        <f>IF(ISNA((VLOOKUP(A14,'Récapitulatif HOMMES'!A$13:K$43,5,FALSE))),0,(VLOOKUP(A14,'Récapitulatif HOMMES'!A$13:K$43,5,FALSE)))</f>
        <v>0</v>
      </c>
      <c r="F14" s="8">
        <f>IF(ISNA((VLOOKUP(A14,'Récapitulatif HOMMES'!A$13:I$43,6,FALSE))),0,(VLOOKUP(A14,'Récapitulatif HOMMES'!A$13:I$43,6,FALSE)))</f>
        <v>0</v>
      </c>
      <c r="G14" s="8">
        <f>IF(ISNA((VLOOKUP(A14,'Récapitulatif HOMMES'!A$13:I$42,7,FALSE))),0,(VLOOKUP(A14,'Récapitulatif HOMMES'!A$13:L$42,7,FALSE)))</f>
        <v>0</v>
      </c>
      <c r="H14" s="8">
        <f>IF(ISNA((VLOOKUP(G14,'Récapitulatif HOMMES'!G$13:M$43,2,FALSE))),0,(VLOOKUP(G14,'Récapitulatif HOMMES'!G$13:M$43,2,FALSE)))</f>
        <v>0</v>
      </c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</row>
    <row r="15" spans="1:21" ht="20.25" customHeight="1" x14ac:dyDescent="0.3">
      <c r="A15" s="7"/>
      <c r="B15" s="8">
        <f>IF(ISNA((VLOOKUP(A15,'Récapitulatif HOMMES'!A$13:H$43,2,FALSE))),0,(VLOOKUP(A15,'Récapitulatif HOMMES'!A$13:H$43,2,FALSE)))</f>
        <v>0</v>
      </c>
      <c r="C15" s="8">
        <f>IF(ISNA((VLOOKUP(B15,'Récapitulatif HOMMES'!B$13:I$43,2,FALSE))),0,(VLOOKUP(B15,'Récapitulatif HOMMES'!B$13:I$43,2,FALSE)))</f>
        <v>0</v>
      </c>
      <c r="D15" s="8">
        <f>IF(ISNA((VLOOKUP(A15,'Récapitulatif HOMMES'!A$13:K$43,4,FALSE))),0,(VLOOKUP(A15,'Récapitulatif HOMMES'!A$13:K$43,4,FALSE)))</f>
        <v>0</v>
      </c>
      <c r="E15" s="8">
        <f>IF(ISNA((VLOOKUP(A15,'Récapitulatif HOMMES'!A$13:K$43,5,FALSE))),0,(VLOOKUP(A15,'Récapitulatif HOMMES'!A$13:K$43,5,FALSE)))</f>
        <v>0</v>
      </c>
      <c r="F15" s="8">
        <f>IF(ISNA((VLOOKUP(A15,'Récapitulatif HOMMES'!A$13:I$43,6,FALSE))),0,(VLOOKUP(A15,'Récapitulatif HOMMES'!A$13:I$43,6,FALSE)))</f>
        <v>0</v>
      </c>
      <c r="G15" s="8">
        <f>IF(ISNA((VLOOKUP(A15,'Récapitulatif HOMMES'!A$13:I$42,7,FALSE))),0,(VLOOKUP(A15,'Récapitulatif HOMMES'!A$13:L$42,7,FALSE)))</f>
        <v>0</v>
      </c>
      <c r="H15" s="8">
        <f>IF(ISNA((VLOOKUP(G15,'Récapitulatif HOMMES'!G$13:M$43,2,FALSE))),0,(VLOOKUP(G15,'Récapitulatif HOMMES'!G$13:M$43,2,FALSE)))</f>
        <v>0</v>
      </c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</row>
    <row r="16" spans="1:21" ht="20.25" customHeight="1" x14ac:dyDescent="0.3">
      <c r="A16" s="7"/>
      <c r="B16" s="8">
        <f>IF(ISNA((VLOOKUP(A16,'Récapitulatif HOMMES'!A$13:H$43,2,FALSE))),0,(VLOOKUP(A16,'Récapitulatif HOMMES'!A$13:H$43,2,FALSE)))</f>
        <v>0</v>
      </c>
      <c r="C16" s="8">
        <f>IF(ISNA((VLOOKUP(B16,'Récapitulatif HOMMES'!B$13:I$43,2,FALSE))),0,(VLOOKUP(B16,'Récapitulatif HOMMES'!B$13:I$43,2,FALSE)))</f>
        <v>0</v>
      </c>
      <c r="D16" s="8">
        <f>IF(ISNA((VLOOKUP(A16,'Récapitulatif HOMMES'!A$13:K$43,4,FALSE))),0,(VLOOKUP(A16,'Récapitulatif HOMMES'!A$13:K$43,4,FALSE)))</f>
        <v>0</v>
      </c>
      <c r="E16" s="8">
        <f>IF(ISNA((VLOOKUP(A16,'Récapitulatif HOMMES'!A$13:K$43,5,FALSE))),0,(VLOOKUP(A16,'Récapitulatif HOMMES'!A$13:K$43,5,FALSE)))</f>
        <v>0</v>
      </c>
      <c r="F16" s="8">
        <f>IF(ISNA((VLOOKUP(A16,'Récapitulatif HOMMES'!A$13:I$43,6,FALSE))),0,(VLOOKUP(A16,'Récapitulatif HOMMES'!A$13:I$43,6,FALSE)))</f>
        <v>0</v>
      </c>
      <c r="G16" s="8">
        <f>IF(ISNA((VLOOKUP(A16,'Récapitulatif HOMMES'!A$13:I$42,7,FALSE))),0,(VLOOKUP(A16,'Récapitulatif HOMMES'!A$13:L$42,7,FALSE)))</f>
        <v>0</v>
      </c>
      <c r="H16" s="8">
        <f>IF(ISNA((VLOOKUP(G16,'Récapitulatif HOMMES'!G$13:M$43,2,FALSE))),0,(VLOOKUP(G16,'Récapitulatif HOMMES'!G$13:M$43,2,FALSE)))</f>
        <v>0</v>
      </c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</row>
    <row r="17" spans="1:21" s="32" customFormat="1" ht="22.5" customHeight="1" x14ac:dyDescent="0.3">
      <c r="A17" s="5"/>
      <c r="B17" s="6"/>
      <c r="C17" s="6"/>
      <c r="D17" s="6"/>
      <c r="E17" s="6"/>
      <c r="F17" s="6"/>
      <c r="G17" s="6"/>
      <c r="H17" s="6"/>
    </row>
    <row r="18" spans="1:21" ht="20.25" customHeight="1" x14ac:dyDescent="0.3">
      <c r="A18" s="82" t="s">
        <v>23</v>
      </c>
      <c r="B18" s="83"/>
      <c r="C18" s="84" t="s">
        <v>25</v>
      </c>
      <c r="D18" s="85"/>
      <c r="E18" s="85"/>
      <c r="F18" s="85"/>
      <c r="G18" s="85"/>
      <c r="H18" s="86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</row>
    <row r="19" spans="1:21" ht="20.25" customHeight="1" x14ac:dyDescent="0.3">
      <c r="A19" s="82" t="s">
        <v>13</v>
      </c>
      <c r="B19" s="83"/>
      <c r="C19" s="84">
        <f>COUNTA(A22:A26)</f>
        <v>0</v>
      </c>
      <c r="D19" s="85"/>
      <c r="E19" s="85"/>
      <c r="F19" s="85"/>
      <c r="G19" s="85"/>
      <c r="H19" s="86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</row>
    <row r="20" spans="1:21" ht="22.5" customHeight="1" x14ac:dyDescent="0.3"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</row>
    <row r="21" spans="1:21" ht="32.25" customHeight="1" x14ac:dyDescent="0.3">
      <c r="A21" s="4" t="s">
        <v>2</v>
      </c>
      <c r="B21" s="4" t="s">
        <v>8</v>
      </c>
      <c r="C21" s="4" t="s">
        <v>3</v>
      </c>
      <c r="D21" s="4" t="str">
        <f>'(H) KM'!D$11</f>
        <v>CATÉGORIE D'AGE</v>
      </c>
      <c r="E21" s="4" t="str">
        <f>'(H) KM'!E$11</f>
        <v>CATEGORIE DE LICENCE</v>
      </c>
      <c r="F21" s="4" t="s">
        <v>0</v>
      </c>
      <c r="G21" s="4" t="s">
        <v>18</v>
      </c>
      <c r="H21" s="4" t="s">
        <v>1</v>
      </c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</row>
    <row r="22" spans="1:21" ht="20.25" customHeight="1" x14ac:dyDescent="0.3">
      <c r="A22" s="7"/>
      <c r="B22" s="8">
        <f>IF(ISNA((VLOOKUP(A22,'Récapitulatif HOMMES'!A$13:H$43,2,FALSE))),0,(VLOOKUP(A22,'Récapitulatif HOMMES'!A$13:H$43,2,FALSE)))</f>
        <v>0</v>
      </c>
      <c r="C22" s="8">
        <f>IF(ISNA((VLOOKUP(B22,'Récapitulatif HOMMES'!B$13:I$43,2,FALSE))),0,(VLOOKUP(B22,'Récapitulatif HOMMES'!B$13:I$43,2,FALSE)))</f>
        <v>0</v>
      </c>
      <c r="D22" s="8">
        <f>IF(ISNA((VLOOKUP(A22,'Récapitulatif HOMMES'!A$13:K$43,4,FALSE))),0,(VLOOKUP(A22,'Récapitulatif HOMMES'!A$13:K$43,4,FALSE)))</f>
        <v>0</v>
      </c>
      <c r="E22" s="8">
        <f>IF(ISNA((VLOOKUP(A22,'Récapitulatif HOMMES'!A$13:K$43,5,FALSE))),0,(VLOOKUP(A22,'Récapitulatif HOMMES'!A$13:K$43,5,FALSE)))</f>
        <v>0</v>
      </c>
      <c r="F22" s="8">
        <f>IF(ISNA((VLOOKUP(A22,'Récapitulatif HOMMES'!A$13:I$43,6,FALSE))),0,(VLOOKUP(A22,'Récapitulatif HOMMES'!A$13:I$43,6,FALSE)))</f>
        <v>0</v>
      </c>
      <c r="G22" s="8">
        <f>IF(ISNA((VLOOKUP(A22,'Récapitulatif HOMMES'!A$13:I$42,7,FALSE))),0,(VLOOKUP(A22,'Récapitulatif HOMMES'!A$13:L$42,7,FALSE)))</f>
        <v>0</v>
      </c>
      <c r="H22" s="8">
        <f>IF(ISNA((VLOOKUP(G22,'Récapitulatif HOMMES'!G$13:M$43,2,FALSE))),0,(VLOOKUP(G22,'Récapitulatif HOMMES'!G$13:M$43,2,FALSE)))</f>
        <v>0</v>
      </c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</row>
    <row r="23" spans="1:21" ht="20.25" customHeight="1" x14ac:dyDescent="0.3">
      <c r="A23" s="7"/>
      <c r="B23" s="8">
        <f>IF(ISNA((VLOOKUP(A23,'Récapitulatif HOMMES'!A$13:H$43,2,FALSE))),0,(VLOOKUP(A23,'Récapitulatif HOMMES'!A$13:H$43,2,FALSE)))</f>
        <v>0</v>
      </c>
      <c r="C23" s="8">
        <f>IF(ISNA((VLOOKUP(B23,'Récapitulatif HOMMES'!B$13:I$43,2,FALSE))),0,(VLOOKUP(B23,'Récapitulatif HOMMES'!B$13:I$43,2,FALSE)))</f>
        <v>0</v>
      </c>
      <c r="D23" s="8">
        <f>IF(ISNA((VLOOKUP(A23,'Récapitulatif HOMMES'!A$13:K$43,4,FALSE))),0,(VLOOKUP(A23,'Récapitulatif HOMMES'!A$13:K$43,4,FALSE)))</f>
        <v>0</v>
      </c>
      <c r="E23" s="8">
        <f>IF(ISNA((VLOOKUP(A23,'Récapitulatif HOMMES'!A$13:K$43,5,FALSE))),0,(VLOOKUP(A23,'Récapitulatif HOMMES'!A$13:K$43,5,FALSE)))</f>
        <v>0</v>
      </c>
      <c r="F23" s="8">
        <f>IF(ISNA((VLOOKUP(A23,'Récapitulatif HOMMES'!A$13:I$43,6,FALSE))),0,(VLOOKUP(A23,'Récapitulatif HOMMES'!A$13:I$43,6,FALSE)))</f>
        <v>0</v>
      </c>
      <c r="G23" s="8">
        <f>IF(ISNA((VLOOKUP(A23,'Récapitulatif HOMMES'!A$13:I$42,7,FALSE))),0,(VLOOKUP(A23,'Récapitulatif HOMMES'!A$13:L$42,7,FALSE)))</f>
        <v>0</v>
      </c>
      <c r="H23" s="8">
        <f>IF(ISNA((VLOOKUP(G23,'Récapitulatif HOMMES'!G$13:M$43,2,FALSE))),0,(VLOOKUP(G23,'Récapitulatif HOMMES'!G$13:M$43,2,FALSE)))</f>
        <v>0</v>
      </c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</row>
    <row r="24" spans="1:21" ht="20.25" customHeight="1" x14ac:dyDescent="0.3">
      <c r="A24" s="7"/>
      <c r="B24" s="8">
        <f>IF(ISNA((VLOOKUP(A24,'Récapitulatif HOMMES'!A$13:H$43,2,FALSE))),0,(VLOOKUP(A24,'Récapitulatif HOMMES'!A$13:H$43,2,FALSE)))</f>
        <v>0</v>
      </c>
      <c r="C24" s="8">
        <f>IF(ISNA((VLOOKUP(B24,'Récapitulatif HOMMES'!B$13:I$43,2,FALSE))),0,(VLOOKUP(B24,'Récapitulatif HOMMES'!B$13:I$43,2,FALSE)))</f>
        <v>0</v>
      </c>
      <c r="D24" s="8">
        <f>IF(ISNA((VLOOKUP(A24,'Récapitulatif HOMMES'!A$13:K$43,4,FALSE))),0,(VLOOKUP(A24,'Récapitulatif HOMMES'!A$13:K$43,4,FALSE)))</f>
        <v>0</v>
      </c>
      <c r="E24" s="8">
        <f>IF(ISNA((VLOOKUP(A24,'Récapitulatif HOMMES'!A$13:K$43,5,FALSE))),0,(VLOOKUP(A24,'Récapitulatif HOMMES'!A$13:K$43,5,FALSE)))</f>
        <v>0</v>
      </c>
      <c r="F24" s="8">
        <f>IF(ISNA((VLOOKUP(A24,'Récapitulatif HOMMES'!A$13:I$43,6,FALSE))),0,(VLOOKUP(A24,'Récapitulatif HOMMES'!A$13:I$43,6,FALSE)))</f>
        <v>0</v>
      </c>
      <c r="G24" s="8">
        <f>IF(ISNA((VLOOKUP(A24,'Récapitulatif HOMMES'!A$13:I$42,7,FALSE))),0,(VLOOKUP(A24,'Récapitulatif HOMMES'!A$13:L$42,7,FALSE)))</f>
        <v>0</v>
      </c>
      <c r="H24" s="8">
        <f>IF(ISNA((VLOOKUP(G24,'Récapitulatif HOMMES'!G$13:M$43,2,FALSE))),0,(VLOOKUP(G24,'Récapitulatif HOMMES'!G$13:M$43,2,FALSE)))</f>
        <v>0</v>
      </c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</row>
    <row r="25" spans="1:21" ht="20.25" customHeight="1" x14ac:dyDescent="0.3">
      <c r="A25" s="7"/>
      <c r="B25" s="8">
        <f>IF(ISNA((VLOOKUP(A25,'Récapitulatif HOMMES'!A$13:H$43,2,FALSE))),0,(VLOOKUP(A25,'Récapitulatif HOMMES'!A$13:H$43,2,FALSE)))</f>
        <v>0</v>
      </c>
      <c r="C25" s="8">
        <f>IF(ISNA((VLOOKUP(B25,'Récapitulatif HOMMES'!B$13:I$43,2,FALSE))),0,(VLOOKUP(B25,'Récapitulatif HOMMES'!B$13:I$43,2,FALSE)))</f>
        <v>0</v>
      </c>
      <c r="D25" s="8">
        <f>IF(ISNA((VLOOKUP(A25,'Récapitulatif HOMMES'!A$13:K$43,4,FALSE))),0,(VLOOKUP(A25,'Récapitulatif HOMMES'!A$13:K$43,4,FALSE)))</f>
        <v>0</v>
      </c>
      <c r="E25" s="8">
        <f>IF(ISNA((VLOOKUP(A25,'Récapitulatif HOMMES'!A$13:K$43,5,FALSE))),0,(VLOOKUP(A25,'Récapitulatif HOMMES'!A$13:K$43,5,FALSE)))</f>
        <v>0</v>
      </c>
      <c r="F25" s="8">
        <f>IF(ISNA((VLOOKUP(A25,'Récapitulatif HOMMES'!A$13:I$43,6,FALSE))),0,(VLOOKUP(A25,'Récapitulatif HOMMES'!A$13:I$43,6,FALSE)))</f>
        <v>0</v>
      </c>
      <c r="G25" s="8">
        <f>IF(ISNA((VLOOKUP(A25,'Récapitulatif HOMMES'!A$13:I$42,7,FALSE))),0,(VLOOKUP(A25,'Récapitulatif HOMMES'!A$13:L$42,7,FALSE)))</f>
        <v>0</v>
      </c>
      <c r="H25" s="8">
        <f>IF(ISNA((VLOOKUP(G25,'Récapitulatif HOMMES'!G$13:M$43,2,FALSE))),0,(VLOOKUP(G25,'Récapitulatif HOMMES'!G$13:M$43,2,FALSE)))</f>
        <v>0</v>
      </c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</row>
    <row r="26" spans="1:21" ht="20.25" customHeight="1" x14ac:dyDescent="0.3">
      <c r="A26" s="7"/>
      <c r="B26" s="8">
        <f>IF(ISNA((VLOOKUP(A26,'Récapitulatif HOMMES'!A$13:H$43,2,FALSE))),0,(VLOOKUP(A26,'Récapitulatif HOMMES'!A$13:H$43,2,FALSE)))</f>
        <v>0</v>
      </c>
      <c r="C26" s="8">
        <f>IF(ISNA((VLOOKUP(B26,'Récapitulatif HOMMES'!B$13:I$43,2,FALSE))),0,(VLOOKUP(B26,'Récapitulatif HOMMES'!B$13:I$43,2,FALSE)))</f>
        <v>0</v>
      </c>
      <c r="D26" s="8">
        <f>IF(ISNA((VLOOKUP(A26,'Récapitulatif HOMMES'!A$13:K$43,4,FALSE))),0,(VLOOKUP(A26,'Récapitulatif HOMMES'!A$13:K$43,4,FALSE)))</f>
        <v>0</v>
      </c>
      <c r="E26" s="8">
        <f>IF(ISNA((VLOOKUP(A26,'Récapitulatif HOMMES'!A$13:K$43,5,FALSE))),0,(VLOOKUP(A26,'Récapitulatif HOMMES'!A$13:K$43,5,FALSE)))</f>
        <v>0</v>
      </c>
      <c r="F26" s="8">
        <f>IF(ISNA((VLOOKUP(A26,'Récapitulatif HOMMES'!A$13:I$43,6,FALSE))),0,(VLOOKUP(A26,'Récapitulatif HOMMES'!A$13:I$43,6,FALSE)))</f>
        <v>0</v>
      </c>
      <c r="G26" s="8">
        <f>IF(ISNA((VLOOKUP(A26,'Récapitulatif HOMMES'!A$13:I$42,7,FALSE))),0,(VLOOKUP(A26,'Récapitulatif HOMMES'!A$13:L$42,7,FALSE)))</f>
        <v>0</v>
      </c>
      <c r="H26" s="8">
        <f>IF(ISNA((VLOOKUP(G26,'Récapitulatif HOMMES'!G$13:M$43,2,FALSE))),0,(VLOOKUP(G26,'Récapitulatif HOMMES'!G$13:M$43,2,FALSE)))</f>
        <v>0</v>
      </c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</row>
    <row r="27" spans="1:21" ht="22.5" customHeight="1" x14ac:dyDescent="0.3"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</row>
    <row r="28" spans="1:21" ht="20.25" customHeight="1" x14ac:dyDescent="0.3">
      <c r="A28" s="82" t="s">
        <v>23</v>
      </c>
      <c r="B28" s="83"/>
      <c r="C28" s="84" t="s">
        <v>26</v>
      </c>
      <c r="D28" s="85"/>
      <c r="E28" s="85"/>
      <c r="F28" s="85"/>
      <c r="G28" s="85"/>
      <c r="H28" s="86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</row>
    <row r="29" spans="1:21" ht="20.25" customHeight="1" x14ac:dyDescent="0.3">
      <c r="A29" s="82" t="s">
        <v>13</v>
      </c>
      <c r="B29" s="83"/>
      <c r="C29" s="84">
        <f>COUNTA(A32:A36)</f>
        <v>0</v>
      </c>
      <c r="D29" s="85"/>
      <c r="E29" s="85"/>
      <c r="F29" s="85"/>
      <c r="G29" s="85"/>
      <c r="H29" s="86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</row>
    <row r="30" spans="1:21" ht="22.5" customHeight="1" x14ac:dyDescent="0.3"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</row>
    <row r="31" spans="1:21" ht="32.25" customHeight="1" x14ac:dyDescent="0.3">
      <c r="A31" s="4" t="s">
        <v>2</v>
      </c>
      <c r="B31" s="4" t="s">
        <v>8</v>
      </c>
      <c r="C31" s="4" t="s">
        <v>3</v>
      </c>
      <c r="D31" s="4" t="str">
        <f>'(H) KM'!D$11</f>
        <v>CATÉGORIE D'AGE</v>
      </c>
      <c r="E31" s="4" t="str">
        <f>'(H) KM'!E$11</f>
        <v>CATEGORIE DE LICENCE</v>
      </c>
      <c r="F31" s="4" t="s">
        <v>0</v>
      </c>
      <c r="G31" s="4" t="s">
        <v>18</v>
      </c>
      <c r="H31" s="4" t="s">
        <v>1</v>
      </c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</row>
    <row r="32" spans="1:21" ht="20.25" customHeight="1" x14ac:dyDescent="0.3">
      <c r="A32" s="7"/>
      <c r="B32" s="8">
        <f>IF(ISNA((VLOOKUP(A32,'Récapitulatif HOMMES'!A$13:H$43,2,FALSE))),0,(VLOOKUP(A32,'Récapitulatif HOMMES'!A$13:H$43,2,FALSE)))</f>
        <v>0</v>
      </c>
      <c r="C32" s="8">
        <f>IF(ISNA((VLOOKUP(B32,'Récapitulatif HOMMES'!B$13:I$43,2,FALSE))),0,(VLOOKUP(B32,'Récapitulatif HOMMES'!B$13:I$43,2,FALSE)))</f>
        <v>0</v>
      </c>
      <c r="D32" s="8">
        <f>IF(ISNA((VLOOKUP(A32,'Récapitulatif HOMMES'!A$13:K$43,4,FALSE))),0,(VLOOKUP(A32,'Récapitulatif HOMMES'!A$13:K$43,4,FALSE)))</f>
        <v>0</v>
      </c>
      <c r="E32" s="8">
        <f>IF(ISNA((VLOOKUP(A32,'Récapitulatif HOMMES'!A$13:K$43,5,FALSE))),0,(VLOOKUP(A32,'Récapitulatif HOMMES'!A$13:K$43,5,FALSE)))</f>
        <v>0</v>
      </c>
      <c r="F32" s="8">
        <f>IF(ISNA((VLOOKUP(A32,'Récapitulatif HOMMES'!A$13:I$43,6,FALSE))),0,(VLOOKUP(A32,'Récapitulatif HOMMES'!A$13:I$43,6,FALSE)))</f>
        <v>0</v>
      </c>
      <c r="G32" s="8">
        <f>IF(ISNA((VLOOKUP(A32,'Récapitulatif HOMMES'!A$13:I$42,7,FALSE))),0,(VLOOKUP(A32,'Récapitulatif HOMMES'!A$13:L$42,7,FALSE)))</f>
        <v>0</v>
      </c>
      <c r="H32" s="8">
        <f>IF(ISNA((VLOOKUP(G32,'Récapitulatif HOMMES'!G$13:M$43,2,FALSE))),0,(VLOOKUP(G32,'Récapitulatif HOMMES'!G$13:M$43,2,FALSE)))</f>
        <v>0</v>
      </c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</row>
    <row r="33" spans="1:21" ht="20.25" customHeight="1" x14ac:dyDescent="0.3">
      <c r="A33" s="7"/>
      <c r="B33" s="8">
        <f>IF(ISNA((VLOOKUP(A33,'Récapitulatif HOMMES'!A$13:H$43,2,FALSE))),0,(VLOOKUP(A33,'Récapitulatif HOMMES'!A$13:H$43,2,FALSE)))</f>
        <v>0</v>
      </c>
      <c r="C33" s="8">
        <f>IF(ISNA((VLOOKUP(B33,'Récapitulatif HOMMES'!B$13:I$43,2,FALSE))),0,(VLOOKUP(B33,'Récapitulatif HOMMES'!B$13:I$43,2,FALSE)))</f>
        <v>0</v>
      </c>
      <c r="D33" s="8">
        <f>IF(ISNA((VLOOKUP(A33,'Récapitulatif HOMMES'!A$13:K$43,4,FALSE))),0,(VLOOKUP(A33,'Récapitulatif HOMMES'!A$13:K$43,4,FALSE)))</f>
        <v>0</v>
      </c>
      <c r="E33" s="8">
        <f>IF(ISNA((VLOOKUP(A33,'Récapitulatif HOMMES'!A$13:K$43,5,FALSE))),0,(VLOOKUP(A33,'Récapitulatif HOMMES'!A$13:K$43,5,FALSE)))</f>
        <v>0</v>
      </c>
      <c r="F33" s="8">
        <f>IF(ISNA((VLOOKUP(A33,'Récapitulatif HOMMES'!A$13:I$43,6,FALSE))),0,(VLOOKUP(A33,'Récapitulatif HOMMES'!A$13:I$43,6,FALSE)))</f>
        <v>0</v>
      </c>
      <c r="G33" s="8">
        <f>IF(ISNA((VLOOKUP(A33,'Récapitulatif HOMMES'!A$13:I$42,7,FALSE))),0,(VLOOKUP(A33,'Récapitulatif HOMMES'!A$13:L$42,7,FALSE)))</f>
        <v>0</v>
      </c>
      <c r="H33" s="8">
        <f>IF(ISNA((VLOOKUP(G33,'Récapitulatif HOMMES'!G$13:M$43,2,FALSE))),0,(VLOOKUP(G33,'Récapitulatif HOMMES'!G$13:M$43,2,FALSE)))</f>
        <v>0</v>
      </c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</row>
    <row r="34" spans="1:21" ht="20.25" customHeight="1" x14ac:dyDescent="0.3">
      <c r="A34" s="7"/>
      <c r="B34" s="8">
        <f>IF(ISNA((VLOOKUP(A34,'Récapitulatif HOMMES'!A$13:H$43,2,FALSE))),0,(VLOOKUP(A34,'Récapitulatif HOMMES'!A$13:H$43,2,FALSE)))</f>
        <v>0</v>
      </c>
      <c r="C34" s="8">
        <f>IF(ISNA((VLOOKUP(B34,'Récapitulatif HOMMES'!B$13:I$43,2,FALSE))),0,(VLOOKUP(B34,'Récapitulatif HOMMES'!B$13:I$43,2,FALSE)))</f>
        <v>0</v>
      </c>
      <c r="D34" s="8">
        <f>IF(ISNA((VLOOKUP(A34,'Récapitulatif HOMMES'!A$13:K$43,4,FALSE))),0,(VLOOKUP(A34,'Récapitulatif HOMMES'!A$13:K$43,4,FALSE)))</f>
        <v>0</v>
      </c>
      <c r="E34" s="8">
        <f>IF(ISNA((VLOOKUP(A34,'Récapitulatif HOMMES'!A$13:K$43,5,FALSE))),0,(VLOOKUP(A34,'Récapitulatif HOMMES'!A$13:K$43,5,FALSE)))</f>
        <v>0</v>
      </c>
      <c r="F34" s="8">
        <f>IF(ISNA((VLOOKUP(A34,'Récapitulatif HOMMES'!A$13:I$43,6,FALSE))),0,(VLOOKUP(A34,'Récapitulatif HOMMES'!A$13:I$43,6,FALSE)))</f>
        <v>0</v>
      </c>
      <c r="G34" s="8">
        <f>IF(ISNA((VLOOKUP(A34,'Récapitulatif HOMMES'!A$13:I$42,7,FALSE))),0,(VLOOKUP(A34,'Récapitulatif HOMMES'!A$13:L$42,7,FALSE)))</f>
        <v>0</v>
      </c>
      <c r="H34" s="8">
        <f>IF(ISNA((VLOOKUP(G34,'Récapitulatif HOMMES'!G$13:M$43,2,FALSE))),0,(VLOOKUP(G34,'Récapitulatif HOMMES'!G$13:M$43,2,FALSE)))</f>
        <v>0</v>
      </c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</row>
    <row r="35" spans="1:21" ht="20.25" customHeight="1" x14ac:dyDescent="0.3">
      <c r="A35" s="7"/>
      <c r="B35" s="8">
        <f>IF(ISNA((VLOOKUP(A35,'Récapitulatif HOMMES'!A$13:H$43,2,FALSE))),0,(VLOOKUP(A35,'Récapitulatif HOMMES'!A$13:H$43,2,FALSE)))</f>
        <v>0</v>
      </c>
      <c r="C35" s="8">
        <f>IF(ISNA((VLOOKUP(B35,'Récapitulatif HOMMES'!B$13:I$43,2,FALSE))),0,(VLOOKUP(B35,'Récapitulatif HOMMES'!B$13:I$43,2,FALSE)))</f>
        <v>0</v>
      </c>
      <c r="D35" s="8">
        <f>IF(ISNA((VLOOKUP(A35,'Récapitulatif HOMMES'!A$13:K$43,4,FALSE))),0,(VLOOKUP(A35,'Récapitulatif HOMMES'!A$13:K$43,4,FALSE)))</f>
        <v>0</v>
      </c>
      <c r="E35" s="8">
        <f>IF(ISNA((VLOOKUP(A35,'Récapitulatif HOMMES'!A$13:K$43,5,FALSE))),0,(VLOOKUP(A35,'Récapitulatif HOMMES'!A$13:K$43,5,FALSE)))</f>
        <v>0</v>
      </c>
      <c r="F35" s="8">
        <f>IF(ISNA((VLOOKUP(A35,'Récapitulatif HOMMES'!A$13:I$43,6,FALSE))),0,(VLOOKUP(A35,'Récapitulatif HOMMES'!A$13:I$43,6,FALSE)))</f>
        <v>0</v>
      </c>
      <c r="G35" s="8">
        <f>IF(ISNA((VLOOKUP(A35,'Récapitulatif HOMMES'!A$13:I$42,7,FALSE))),0,(VLOOKUP(A35,'Récapitulatif HOMMES'!A$13:L$42,7,FALSE)))</f>
        <v>0</v>
      </c>
      <c r="H35" s="8">
        <f>IF(ISNA((VLOOKUP(G35,'Récapitulatif HOMMES'!G$13:M$43,2,FALSE))),0,(VLOOKUP(G35,'Récapitulatif HOMMES'!G$13:M$43,2,FALSE)))</f>
        <v>0</v>
      </c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</row>
    <row r="36" spans="1:21" ht="20.25" customHeight="1" x14ac:dyDescent="0.3">
      <c r="A36" s="7"/>
      <c r="B36" s="8">
        <f>IF(ISNA((VLOOKUP(A36,'Récapitulatif HOMMES'!A$13:H$43,2,FALSE))),0,(VLOOKUP(A36,'Récapitulatif HOMMES'!A$13:H$43,2,FALSE)))</f>
        <v>0</v>
      </c>
      <c r="C36" s="8">
        <f>IF(ISNA((VLOOKUP(B36,'Récapitulatif HOMMES'!B$13:I$43,2,FALSE))),0,(VLOOKUP(B36,'Récapitulatif HOMMES'!B$13:I$43,2,FALSE)))</f>
        <v>0</v>
      </c>
      <c r="D36" s="8">
        <f>IF(ISNA((VLOOKUP(A36,'Récapitulatif HOMMES'!A$13:K$43,4,FALSE))),0,(VLOOKUP(A36,'Récapitulatif HOMMES'!A$13:K$43,4,FALSE)))</f>
        <v>0</v>
      </c>
      <c r="E36" s="8">
        <f>IF(ISNA((VLOOKUP(A36,'Récapitulatif HOMMES'!A$13:K$43,5,FALSE))),0,(VLOOKUP(A36,'Récapitulatif HOMMES'!A$13:K$43,5,FALSE)))</f>
        <v>0</v>
      </c>
      <c r="F36" s="8">
        <f>IF(ISNA((VLOOKUP(A36,'Récapitulatif HOMMES'!A$13:I$43,6,FALSE))),0,(VLOOKUP(A36,'Récapitulatif HOMMES'!A$13:I$43,6,FALSE)))</f>
        <v>0</v>
      </c>
      <c r="G36" s="8">
        <f>IF(ISNA((VLOOKUP(A36,'Récapitulatif HOMMES'!A$13:I$42,7,FALSE))),0,(VLOOKUP(A36,'Récapitulatif HOMMES'!A$13:L$42,7,FALSE)))</f>
        <v>0</v>
      </c>
      <c r="H36" s="8">
        <f>IF(ISNA((VLOOKUP(G36,'Récapitulatif HOMMES'!G$13:M$43,2,FALSE))),0,(VLOOKUP(G36,'Récapitulatif HOMMES'!G$13:M$43,2,FALSE)))</f>
        <v>0</v>
      </c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</row>
    <row r="37" spans="1:21" ht="22.5" customHeight="1" x14ac:dyDescent="0.3"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</row>
    <row r="38" spans="1:21" ht="20.25" customHeight="1" x14ac:dyDescent="0.3">
      <c r="A38" s="82" t="s">
        <v>23</v>
      </c>
      <c r="B38" s="83"/>
      <c r="C38" s="84" t="s">
        <v>27</v>
      </c>
      <c r="D38" s="85"/>
      <c r="E38" s="85"/>
      <c r="F38" s="85"/>
      <c r="G38" s="85"/>
      <c r="H38" s="86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</row>
    <row r="39" spans="1:21" ht="20.25" customHeight="1" x14ac:dyDescent="0.3">
      <c r="A39" s="82" t="s">
        <v>13</v>
      </c>
      <c r="B39" s="83"/>
      <c r="C39" s="84">
        <f>COUNTA(A42:A46)</f>
        <v>0</v>
      </c>
      <c r="D39" s="85"/>
      <c r="E39" s="85"/>
      <c r="F39" s="85"/>
      <c r="G39" s="85"/>
      <c r="H39" s="86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</row>
    <row r="40" spans="1:21" ht="22.5" customHeight="1" x14ac:dyDescent="0.3"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</row>
    <row r="41" spans="1:21" ht="32.25" customHeight="1" x14ac:dyDescent="0.3">
      <c r="A41" s="4" t="s">
        <v>2</v>
      </c>
      <c r="B41" s="4" t="s">
        <v>8</v>
      </c>
      <c r="C41" s="4" t="s">
        <v>3</v>
      </c>
      <c r="D41" s="4" t="str">
        <f>'(H) KM'!D$11</f>
        <v>CATÉGORIE D'AGE</v>
      </c>
      <c r="E41" s="4" t="str">
        <f>'(H) KM'!E$11</f>
        <v>CATEGORIE DE LICENCE</v>
      </c>
      <c r="F41" s="4" t="s">
        <v>0</v>
      </c>
      <c r="G41" s="4" t="s">
        <v>18</v>
      </c>
      <c r="H41" s="4" t="s">
        <v>1</v>
      </c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</row>
    <row r="42" spans="1:21" ht="20.25" customHeight="1" x14ac:dyDescent="0.3">
      <c r="A42" s="7"/>
      <c r="B42" s="8">
        <f>IF(ISNA((VLOOKUP(A42,'Récapitulatif HOMMES'!A$13:H$43,2,FALSE))),0,(VLOOKUP(A42,'Récapitulatif HOMMES'!A$13:H$43,2,FALSE)))</f>
        <v>0</v>
      </c>
      <c r="C42" s="8">
        <f>IF(ISNA((VLOOKUP(B42,'Récapitulatif HOMMES'!B$13:I$43,2,FALSE))),0,(VLOOKUP(B42,'Récapitulatif HOMMES'!B$13:I$43,2,FALSE)))</f>
        <v>0</v>
      </c>
      <c r="D42" s="8">
        <f>IF(ISNA((VLOOKUP(A42,'Récapitulatif HOMMES'!A$13:K$43,4,FALSE))),0,(VLOOKUP(A42,'Récapitulatif HOMMES'!A$13:K$43,4,FALSE)))</f>
        <v>0</v>
      </c>
      <c r="E42" s="8">
        <f>IF(ISNA((VLOOKUP(A42,'Récapitulatif HOMMES'!A$13:K$43,5,FALSE))),0,(VLOOKUP(A42,'Récapitulatif HOMMES'!A$13:K$43,5,FALSE)))</f>
        <v>0</v>
      </c>
      <c r="F42" s="8">
        <f>IF(ISNA((VLOOKUP(A42,'Récapitulatif HOMMES'!A$13:I$43,6,FALSE))),0,(VLOOKUP(A42,'Récapitulatif HOMMES'!A$13:I$43,6,FALSE)))</f>
        <v>0</v>
      </c>
      <c r="G42" s="8">
        <f>IF(ISNA((VLOOKUP(A42,'Récapitulatif HOMMES'!A$13:I$42,7,FALSE))),0,(VLOOKUP(A42,'Récapitulatif HOMMES'!A$13:L$42,7,FALSE)))</f>
        <v>0</v>
      </c>
      <c r="H42" s="8">
        <f>IF(ISNA((VLOOKUP(G42,'Récapitulatif HOMMES'!G$13:M$43,2,FALSE))),0,(VLOOKUP(G42,'Récapitulatif HOMMES'!G$13:M$43,2,FALSE)))</f>
        <v>0</v>
      </c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</row>
    <row r="43" spans="1:21" ht="20.25" customHeight="1" x14ac:dyDescent="0.3">
      <c r="A43" s="7"/>
      <c r="B43" s="8">
        <f>IF(ISNA((VLOOKUP(A43,'Récapitulatif HOMMES'!A$13:H$43,2,FALSE))),0,(VLOOKUP(A43,'Récapitulatif HOMMES'!A$13:H$43,2,FALSE)))</f>
        <v>0</v>
      </c>
      <c r="C43" s="8">
        <f>IF(ISNA((VLOOKUP(B43,'Récapitulatif HOMMES'!B$13:I$43,2,FALSE))),0,(VLOOKUP(B43,'Récapitulatif HOMMES'!B$13:I$43,2,FALSE)))</f>
        <v>0</v>
      </c>
      <c r="D43" s="8">
        <f>IF(ISNA((VLOOKUP(A43,'Récapitulatif HOMMES'!A$13:K$43,4,FALSE))),0,(VLOOKUP(A43,'Récapitulatif HOMMES'!A$13:K$43,4,FALSE)))</f>
        <v>0</v>
      </c>
      <c r="E43" s="8">
        <f>IF(ISNA((VLOOKUP(A43,'Récapitulatif HOMMES'!A$13:K$43,5,FALSE))),0,(VLOOKUP(A43,'Récapitulatif HOMMES'!A$13:K$43,5,FALSE)))</f>
        <v>0</v>
      </c>
      <c r="F43" s="8">
        <f>IF(ISNA((VLOOKUP(A43,'Récapitulatif HOMMES'!A$13:I$43,6,FALSE))),0,(VLOOKUP(A43,'Récapitulatif HOMMES'!A$13:I$43,6,FALSE)))</f>
        <v>0</v>
      </c>
      <c r="G43" s="8">
        <f>IF(ISNA((VLOOKUP(A43,'Récapitulatif HOMMES'!A$13:I$42,7,FALSE))),0,(VLOOKUP(A43,'Récapitulatif HOMMES'!A$13:L$42,7,FALSE)))</f>
        <v>0</v>
      </c>
      <c r="H43" s="8">
        <f>IF(ISNA((VLOOKUP(G43,'Récapitulatif HOMMES'!G$13:M$43,2,FALSE))),0,(VLOOKUP(G43,'Récapitulatif HOMMES'!G$13:M$43,2,FALSE)))</f>
        <v>0</v>
      </c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</row>
    <row r="44" spans="1:21" ht="20.25" customHeight="1" x14ac:dyDescent="0.3">
      <c r="A44" s="7"/>
      <c r="B44" s="8">
        <f>IF(ISNA((VLOOKUP(A44,'Récapitulatif HOMMES'!A$13:H$43,2,FALSE))),0,(VLOOKUP(A44,'Récapitulatif HOMMES'!A$13:H$43,2,FALSE)))</f>
        <v>0</v>
      </c>
      <c r="C44" s="8">
        <f>IF(ISNA((VLOOKUP(B44,'Récapitulatif HOMMES'!B$13:I$43,2,FALSE))),0,(VLOOKUP(B44,'Récapitulatif HOMMES'!B$13:I$43,2,FALSE)))</f>
        <v>0</v>
      </c>
      <c r="D44" s="8">
        <f>IF(ISNA((VLOOKUP(A44,'Récapitulatif HOMMES'!A$13:K$43,4,FALSE))),0,(VLOOKUP(A44,'Récapitulatif HOMMES'!A$13:K$43,4,FALSE)))</f>
        <v>0</v>
      </c>
      <c r="E44" s="8">
        <f>IF(ISNA((VLOOKUP(A44,'Récapitulatif HOMMES'!A$13:K$43,5,FALSE))),0,(VLOOKUP(A44,'Récapitulatif HOMMES'!A$13:K$43,5,FALSE)))</f>
        <v>0</v>
      </c>
      <c r="F44" s="8">
        <f>IF(ISNA((VLOOKUP(A44,'Récapitulatif HOMMES'!A$13:I$43,6,FALSE))),0,(VLOOKUP(A44,'Récapitulatif HOMMES'!A$13:I$43,6,FALSE)))</f>
        <v>0</v>
      </c>
      <c r="G44" s="8">
        <f>IF(ISNA((VLOOKUP(A44,'Récapitulatif HOMMES'!A$13:I$42,7,FALSE))),0,(VLOOKUP(A44,'Récapitulatif HOMMES'!A$13:L$42,7,FALSE)))</f>
        <v>0</v>
      </c>
      <c r="H44" s="8">
        <f>IF(ISNA((VLOOKUP(G44,'Récapitulatif HOMMES'!G$13:M$43,2,FALSE))),0,(VLOOKUP(G44,'Récapitulatif HOMMES'!G$13:M$43,2,FALSE)))</f>
        <v>0</v>
      </c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</row>
    <row r="45" spans="1:21" ht="20.25" customHeight="1" x14ac:dyDescent="0.3">
      <c r="A45" s="7"/>
      <c r="B45" s="8">
        <f>IF(ISNA((VLOOKUP(A45,'Récapitulatif HOMMES'!A$13:H$43,2,FALSE))),0,(VLOOKUP(A45,'Récapitulatif HOMMES'!A$13:H$43,2,FALSE)))</f>
        <v>0</v>
      </c>
      <c r="C45" s="8">
        <f>IF(ISNA((VLOOKUP(B45,'Récapitulatif HOMMES'!B$13:I$43,2,FALSE))),0,(VLOOKUP(B45,'Récapitulatif HOMMES'!B$13:I$43,2,FALSE)))</f>
        <v>0</v>
      </c>
      <c r="D45" s="8">
        <f>IF(ISNA((VLOOKUP(A45,'Récapitulatif HOMMES'!A$13:K$43,4,FALSE))),0,(VLOOKUP(A45,'Récapitulatif HOMMES'!A$13:K$43,4,FALSE)))</f>
        <v>0</v>
      </c>
      <c r="E45" s="8">
        <f>IF(ISNA((VLOOKUP(A45,'Récapitulatif HOMMES'!A$13:K$43,5,FALSE))),0,(VLOOKUP(A45,'Récapitulatif HOMMES'!A$13:K$43,5,FALSE)))</f>
        <v>0</v>
      </c>
      <c r="F45" s="8">
        <f>IF(ISNA((VLOOKUP(A45,'Récapitulatif HOMMES'!A$13:I$43,6,FALSE))),0,(VLOOKUP(A45,'Récapitulatif HOMMES'!A$13:I$43,6,FALSE)))</f>
        <v>0</v>
      </c>
      <c r="G45" s="8">
        <f>IF(ISNA((VLOOKUP(A45,'Récapitulatif HOMMES'!A$13:I$42,7,FALSE))),0,(VLOOKUP(A45,'Récapitulatif HOMMES'!A$13:L$42,7,FALSE)))</f>
        <v>0</v>
      </c>
      <c r="H45" s="8">
        <f>IF(ISNA((VLOOKUP(G45,'Récapitulatif HOMMES'!G$13:M$43,2,FALSE))),0,(VLOOKUP(G45,'Récapitulatif HOMMES'!G$13:M$43,2,FALSE)))</f>
        <v>0</v>
      </c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</row>
    <row r="46" spans="1:21" ht="20.25" customHeight="1" x14ac:dyDescent="0.3">
      <c r="A46" s="7"/>
      <c r="B46" s="8">
        <f>IF(ISNA((VLOOKUP(A46,'Récapitulatif HOMMES'!A$13:H$43,2,FALSE))),0,(VLOOKUP(A46,'Récapitulatif HOMMES'!A$13:H$43,2,FALSE)))</f>
        <v>0</v>
      </c>
      <c r="C46" s="8">
        <f>IF(ISNA((VLOOKUP(B46,'Récapitulatif HOMMES'!B$13:I$43,2,FALSE))),0,(VLOOKUP(B46,'Récapitulatif HOMMES'!B$13:I$43,2,FALSE)))</f>
        <v>0</v>
      </c>
      <c r="D46" s="8">
        <f>IF(ISNA((VLOOKUP(A46,'Récapitulatif HOMMES'!A$13:K$43,4,FALSE))),0,(VLOOKUP(A46,'Récapitulatif HOMMES'!A$13:K$43,4,FALSE)))</f>
        <v>0</v>
      </c>
      <c r="E46" s="8">
        <f>IF(ISNA((VLOOKUP(A46,'Récapitulatif HOMMES'!A$13:K$43,5,FALSE))),0,(VLOOKUP(A46,'Récapitulatif HOMMES'!A$13:K$43,5,FALSE)))</f>
        <v>0</v>
      </c>
      <c r="F46" s="8">
        <f>IF(ISNA((VLOOKUP(A46,'Récapitulatif HOMMES'!A$13:I$43,6,FALSE))),0,(VLOOKUP(A46,'Récapitulatif HOMMES'!A$13:I$43,6,FALSE)))</f>
        <v>0</v>
      </c>
      <c r="G46" s="8">
        <f>IF(ISNA((VLOOKUP(A46,'Récapitulatif HOMMES'!A$13:I$42,7,FALSE))),0,(VLOOKUP(A46,'Récapitulatif HOMMES'!A$13:L$42,7,FALSE)))</f>
        <v>0</v>
      </c>
      <c r="H46" s="8">
        <f>IF(ISNA((VLOOKUP(G46,'Récapitulatif HOMMES'!G$13:M$43,2,FALSE))),0,(VLOOKUP(G46,'Récapitulatif HOMMES'!G$13:M$43,2,FALSE)))</f>
        <v>0</v>
      </c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</row>
    <row r="47" spans="1:21" ht="18" customHeight="1" x14ac:dyDescent="0.3"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</row>
    <row r="48" spans="1:21" ht="20.25" customHeight="1" x14ac:dyDescent="0.3">
      <c r="A48" s="82" t="s">
        <v>23</v>
      </c>
      <c r="B48" s="83"/>
      <c r="C48" s="87" t="s">
        <v>28</v>
      </c>
      <c r="D48" s="88"/>
      <c r="E48" s="88"/>
      <c r="F48" s="88"/>
      <c r="G48" s="88"/>
      <c r="H48" s="89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</row>
    <row r="49" spans="1:21" ht="20.25" customHeight="1" x14ac:dyDescent="0.3">
      <c r="A49" s="82" t="s">
        <v>13</v>
      </c>
      <c r="B49" s="83"/>
      <c r="C49" s="84">
        <f>COUNTA(A52:A56)</f>
        <v>0</v>
      </c>
      <c r="D49" s="85"/>
      <c r="E49" s="85"/>
      <c r="F49" s="85"/>
      <c r="G49" s="85"/>
      <c r="H49" s="86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</row>
    <row r="50" spans="1:21" ht="22.5" customHeight="1" x14ac:dyDescent="0.3"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</row>
    <row r="51" spans="1:21" ht="32.25" customHeight="1" x14ac:dyDescent="0.3">
      <c r="A51" s="4" t="s">
        <v>2</v>
      </c>
      <c r="B51" s="4" t="s">
        <v>8</v>
      </c>
      <c r="C51" s="4" t="s">
        <v>3</v>
      </c>
      <c r="D51" s="4" t="str">
        <f>'(H) KM'!D$11</f>
        <v>CATÉGORIE D'AGE</v>
      </c>
      <c r="E51" s="4" t="str">
        <f>'(H) KM'!E$11</f>
        <v>CATEGORIE DE LICENCE</v>
      </c>
      <c r="F51" s="4" t="s">
        <v>0</v>
      </c>
      <c r="G51" s="4" t="s">
        <v>18</v>
      </c>
      <c r="H51" s="4" t="s">
        <v>1</v>
      </c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</row>
    <row r="52" spans="1:21" ht="20.25" customHeight="1" x14ac:dyDescent="0.3">
      <c r="A52" s="7"/>
      <c r="B52" s="8">
        <f>IF(ISNA((VLOOKUP(A52,'Récapitulatif HOMMES'!A$13:H$43,2,FALSE))),0,(VLOOKUP(A52,'Récapitulatif HOMMES'!A$13:H$43,2,FALSE)))</f>
        <v>0</v>
      </c>
      <c r="C52" s="8">
        <f>IF(ISNA((VLOOKUP(B52,'Récapitulatif HOMMES'!B$13:I$43,2,FALSE))),0,(VLOOKUP(B52,'Récapitulatif HOMMES'!B$13:I$43,2,FALSE)))</f>
        <v>0</v>
      </c>
      <c r="D52" s="8">
        <f>IF(ISNA((VLOOKUP(A52,'Récapitulatif HOMMES'!A$13:K$43,4,FALSE))),0,(VLOOKUP(A52,'Récapitulatif HOMMES'!A$13:K$43,4,FALSE)))</f>
        <v>0</v>
      </c>
      <c r="E52" s="8">
        <f>IF(ISNA((VLOOKUP(A52,'Récapitulatif HOMMES'!A$13:K$43,5,FALSE))),0,(VLOOKUP(A52,'Récapitulatif HOMMES'!A$13:K$43,5,FALSE)))</f>
        <v>0</v>
      </c>
      <c r="F52" s="8">
        <f>IF(ISNA((VLOOKUP(A52,'Récapitulatif HOMMES'!A$13:I$43,6,FALSE))),0,(VLOOKUP(A52,'Récapitulatif HOMMES'!A$13:I$43,6,FALSE)))</f>
        <v>0</v>
      </c>
      <c r="G52" s="8">
        <f>IF(ISNA((VLOOKUP(A52,'Récapitulatif HOMMES'!A$13:I$42,7,FALSE))),0,(VLOOKUP(A52,'Récapitulatif HOMMES'!A$13:L$42,7,FALSE)))</f>
        <v>0</v>
      </c>
      <c r="H52" s="8">
        <f>IF(ISNA((VLOOKUP(G52,'Récapitulatif HOMMES'!G$13:M$43,2,FALSE))),0,(VLOOKUP(G52,'Récapitulatif HOMMES'!G$13:M$43,2,FALSE)))</f>
        <v>0</v>
      </c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32"/>
      <c r="U52" s="32"/>
    </row>
    <row r="53" spans="1:21" ht="20.25" customHeight="1" x14ac:dyDescent="0.3">
      <c r="A53" s="7"/>
      <c r="B53" s="8">
        <f>IF(ISNA((VLOOKUP(A53,'Récapitulatif HOMMES'!A$13:H$43,2,FALSE))),0,(VLOOKUP(A53,'Récapitulatif HOMMES'!A$13:H$43,2,FALSE)))</f>
        <v>0</v>
      </c>
      <c r="C53" s="8">
        <f>IF(ISNA((VLOOKUP(B53,'Récapitulatif HOMMES'!B$13:I$43,2,FALSE))),0,(VLOOKUP(B53,'Récapitulatif HOMMES'!B$13:I$43,2,FALSE)))</f>
        <v>0</v>
      </c>
      <c r="D53" s="8">
        <f>IF(ISNA((VLOOKUP(A53,'Récapitulatif HOMMES'!A$13:K$43,4,FALSE))),0,(VLOOKUP(A53,'Récapitulatif HOMMES'!A$13:K$43,4,FALSE)))</f>
        <v>0</v>
      </c>
      <c r="E53" s="8">
        <f>IF(ISNA((VLOOKUP(A53,'Récapitulatif HOMMES'!A$13:K$43,5,FALSE))),0,(VLOOKUP(A53,'Récapitulatif HOMMES'!A$13:K$43,5,FALSE)))</f>
        <v>0</v>
      </c>
      <c r="F53" s="8">
        <f>IF(ISNA((VLOOKUP(A53,'Récapitulatif HOMMES'!A$13:I$43,6,FALSE))),0,(VLOOKUP(A53,'Récapitulatif HOMMES'!A$13:I$43,6,FALSE)))</f>
        <v>0</v>
      </c>
      <c r="G53" s="8">
        <f>IF(ISNA((VLOOKUP(A53,'Récapitulatif HOMMES'!A$13:I$42,7,FALSE))),0,(VLOOKUP(A53,'Récapitulatif HOMMES'!A$13:L$42,7,FALSE)))</f>
        <v>0</v>
      </c>
      <c r="H53" s="8">
        <f>IF(ISNA((VLOOKUP(G53,'Récapitulatif HOMMES'!G$13:M$43,2,FALSE))),0,(VLOOKUP(G53,'Récapitulatif HOMMES'!G$13:M$43,2,FALSE)))</f>
        <v>0</v>
      </c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/>
    </row>
    <row r="54" spans="1:21" ht="20.25" customHeight="1" x14ac:dyDescent="0.3">
      <c r="A54" s="7"/>
      <c r="B54" s="8">
        <f>IF(ISNA((VLOOKUP(A54,'Récapitulatif HOMMES'!A$13:H$43,2,FALSE))),0,(VLOOKUP(A54,'Récapitulatif HOMMES'!A$13:H$43,2,FALSE)))</f>
        <v>0</v>
      </c>
      <c r="C54" s="8">
        <f>IF(ISNA((VLOOKUP(B54,'Récapitulatif HOMMES'!B$13:I$43,2,FALSE))),0,(VLOOKUP(B54,'Récapitulatif HOMMES'!B$13:I$43,2,FALSE)))</f>
        <v>0</v>
      </c>
      <c r="D54" s="8">
        <f>IF(ISNA((VLOOKUP(A54,'Récapitulatif HOMMES'!A$13:K$43,4,FALSE))),0,(VLOOKUP(A54,'Récapitulatif HOMMES'!A$13:K$43,4,FALSE)))</f>
        <v>0</v>
      </c>
      <c r="E54" s="8">
        <f>IF(ISNA((VLOOKUP(A54,'Récapitulatif HOMMES'!A$13:K$43,5,FALSE))),0,(VLOOKUP(A54,'Récapitulatif HOMMES'!A$13:K$43,5,FALSE)))</f>
        <v>0</v>
      </c>
      <c r="F54" s="8">
        <f>IF(ISNA((VLOOKUP(A54,'Récapitulatif HOMMES'!A$13:I$43,6,FALSE))),0,(VLOOKUP(A54,'Récapitulatif HOMMES'!A$13:I$43,6,FALSE)))</f>
        <v>0</v>
      </c>
      <c r="G54" s="8">
        <f>IF(ISNA((VLOOKUP(A54,'Récapitulatif HOMMES'!A$13:I$42,7,FALSE))),0,(VLOOKUP(A54,'Récapitulatif HOMMES'!A$13:L$42,7,FALSE)))</f>
        <v>0</v>
      </c>
      <c r="H54" s="8">
        <f>IF(ISNA((VLOOKUP(G54,'Récapitulatif HOMMES'!G$13:M$43,2,FALSE))),0,(VLOOKUP(G54,'Récapitulatif HOMMES'!G$13:M$43,2,FALSE)))</f>
        <v>0</v>
      </c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  <c r="U54" s="32"/>
    </row>
    <row r="55" spans="1:21" ht="20.25" customHeight="1" x14ac:dyDescent="0.3">
      <c r="A55" s="7"/>
      <c r="B55" s="8">
        <f>IF(ISNA((VLOOKUP(A55,'Récapitulatif HOMMES'!A$13:H$43,2,FALSE))),0,(VLOOKUP(A55,'Récapitulatif HOMMES'!A$13:H$43,2,FALSE)))</f>
        <v>0</v>
      </c>
      <c r="C55" s="8">
        <f>IF(ISNA((VLOOKUP(B55,'Récapitulatif HOMMES'!B$13:I$43,2,FALSE))),0,(VLOOKUP(B55,'Récapitulatif HOMMES'!B$13:I$43,2,FALSE)))</f>
        <v>0</v>
      </c>
      <c r="D55" s="8">
        <f>IF(ISNA((VLOOKUP(A55,'Récapitulatif HOMMES'!A$13:K$43,4,FALSE))),0,(VLOOKUP(A55,'Récapitulatif HOMMES'!A$13:K$43,4,FALSE)))</f>
        <v>0</v>
      </c>
      <c r="E55" s="8">
        <f>IF(ISNA((VLOOKUP(A55,'Récapitulatif HOMMES'!A$13:K$43,5,FALSE))),0,(VLOOKUP(A55,'Récapitulatif HOMMES'!A$13:K$43,5,FALSE)))</f>
        <v>0</v>
      </c>
      <c r="F55" s="8">
        <f>IF(ISNA((VLOOKUP(A55,'Récapitulatif HOMMES'!A$13:I$43,6,FALSE))),0,(VLOOKUP(A55,'Récapitulatif HOMMES'!A$13:I$43,6,FALSE)))</f>
        <v>0</v>
      </c>
      <c r="G55" s="8">
        <f>IF(ISNA((VLOOKUP(A55,'Récapitulatif HOMMES'!A$13:I$42,7,FALSE))),0,(VLOOKUP(A55,'Récapitulatif HOMMES'!A$13:L$42,7,FALSE)))</f>
        <v>0</v>
      </c>
      <c r="H55" s="8">
        <f>IF(ISNA((VLOOKUP(G55,'Récapitulatif HOMMES'!G$13:M$43,2,FALSE))),0,(VLOOKUP(G55,'Récapitulatif HOMMES'!G$13:M$43,2,FALSE)))</f>
        <v>0</v>
      </c>
      <c r="I55" s="32"/>
      <c r="J55" s="32"/>
      <c r="K55" s="32"/>
      <c r="L55" s="32"/>
      <c r="M55" s="32"/>
      <c r="N55" s="32"/>
      <c r="O55" s="32"/>
      <c r="P55" s="32"/>
      <c r="Q55" s="32"/>
      <c r="R55" s="32"/>
      <c r="S55" s="32"/>
      <c r="T55" s="32"/>
      <c r="U55" s="32"/>
    </row>
    <row r="56" spans="1:21" ht="20.25" customHeight="1" x14ac:dyDescent="0.3">
      <c r="A56" s="7"/>
      <c r="B56" s="8">
        <f>IF(ISNA((VLOOKUP(A56,'Récapitulatif HOMMES'!A$13:H$43,2,FALSE))),0,(VLOOKUP(A56,'Récapitulatif HOMMES'!A$13:H$43,2,FALSE)))</f>
        <v>0</v>
      </c>
      <c r="C56" s="8">
        <f>IF(ISNA((VLOOKUP(B56,'Récapitulatif HOMMES'!B$13:I$43,2,FALSE))),0,(VLOOKUP(B56,'Récapitulatif HOMMES'!B$13:I$43,2,FALSE)))</f>
        <v>0</v>
      </c>
      <c r="D56" s="8">
        <f>IF(ISNA((VLOOKUP(A56,'Récapitulatif HOMMES'!A$13:K$43,4,FALSE))),0,(VLOOKUP(A56,'Récapitulatif HOMMES'!A$13:K$43,4,FALSE)))</f>
        <v>0</v>
      </c>
      <c r="E56" s="8">
        <f>IF(ISNA((VLOOKUP(A56,'Récapitulatif HOMMES'!A$13:K$43,5,FALSE))),0,(VLOOKUP(A56,'Récapitulatif HOMMES'!A$13:K$43,5,FALSE)))</f>
        <v>0</v>
      </c>
      <c r="F56" s="8">
        <f>IF(ISNA((VLOOKUP(A56,'Récapitulatif HOMMES'!A$13:I$43,6,FALSE))),0,(VLOOKUP(A56,'Récapitulatif HOMMES'!A$13:I$43,6,FALSE)))</f>
        <v>0</v>
      </c>
      <c r="G56" s="8">
        <f>IF(ISNA((VLOOKUP(A56,'Récapitulatif HOMMES'!A$13:I$42,7,FALSE))),0,(VLOOKUP(A56,'Récapitulatif HOMMES'!A$13:L$42,7,FALSE)))</f>
        <v>0</v>
      </c>
      <c r="H56" s="8">
        <f>IF(ISNA((VLOOKUP(G56,'Récapitulatif HOMMES'!G$13:M$43,2,FALSE))),0,(VLOOKUP(G56,'Récapitulatif HOMMES'!G$13:M$43,2,FALSE)))</f>
        <v>0</v>
      </c>
      <c r="I56" s="32"/>
      <c r="J56" s="32"/>
      <c r="K56" s="32"/>
      <c r="L56" s="32"/>
      <c r="M56" s="32"/>
      <c r="N56" s="32"/>
      <c r="O56" s="32"/>
      <c r="P56" s="32"/>
      <c r="Q56" s="32"/>
      <c r="R56" s="32"/>
      <c r="S56" s="32"/>
      <c r="T56" s="32"/>
      <c r="U56" s="32"/>
    </row>
    <row r="57" spans="1:21" ht="18" customHeight="1" x14ac:dyDescent="0.3">
      <c r="I57" s="32"/>
      <c r="J57" s="32"/>
      <c r="K57" s="32"/>
      <c r="L57" s="32"/>
      <c r="M57" s="32"/>
      <c r="N57" s="32"/>
      <c r="O57" s="32"/>
      <c r="P57" s="32"/>
      <c r="Q57" s="32"/>
      <c r="R57" s="32"/>
      <c r="S57" s="32"/>
      <c r="T57" s="32"/>
      <c r="U57" s="32"/>
    </row>
    <row r="58" spans="1:21" ht="20.25" customHeight="1" x14ac:dyDescent="0.3">
      <c r="A58" s="82" t="s">
        <v>23</v>
      </c>
      <c r="B58" s="83"/>
      <c r="C58" s="84" t="s">
        <v>29</v>
      </c>
      <c r="D58" s="85"/>
      <c r="E58" s="85"/>
      <c r="F58" s="85"/>
      <c r="G58" s="85"/>
      <c r="H58" s="86"/>
      <c r="I58" s="32"/>
      <c r="J58" s="32"/>
      <c r="K58" s="32"/>
      <c r="L58" s="32"/>
      <c r="M58" s="32"/>
      <c r="N58" s="32"/>
      <c r="O58" s="32"/>
      <c r="P58" s="32"/>
      <c r="Q58" s="32"/>
      <c r="R58" s="32"/>
      <c r="S58" s="32"/>
      <c r="T58" s="32"/>
      <c r="U58" s="32"/>
    </row>
    <row r="59" spans="1:21" ht="20.25" customHeight="1" x14ac:dyDescent="0.3">
      <c r="A59" s="82" t="s">
        <v>13</v>
      </c>
      <c r="B59" s="83"/>
      <c r="C59" s="84">
        <f>COUNTA(A62:A66)</f>
        <v>0</v>
      </c>
      <c r="D59" s="85"/>
      <c r="E59" s="85"/>
      <c r="F59" s="85"/>
      <c r="G59" s="85"/>
      <c r="H59" s="86"/>
      <c r="I59" s="32"/>
      <c r="J59" s="32"/>
      <c r="K59" s="32"/>
      <c r="L59" s="32"/>
      <c r="M59" s="32"/>
      <c r="N59" s="32"/>
      <c r="O59" s="32"/>
      <c r="P59" s="32"/>
      <c r="Q59" s="32"/>
      <c r="R59" s="32"/>
      <c r="S59" s="32"/>
      <c r="T59" s="32"/>
      <c r="U59" s="32"/>
    </row>
    <row r="60" spans="1:21" ht="22.5" customHeight="1" x14ac:dyDescent="0.3"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</row>
    <row r="61" spans="1:21" ht="32.25" customHeight="1" x14ac:dyDescent="0.3">
      <c r="A61" s="4" t="s">
        <v>2</v>
      </c>
      <c r="B61" s="4" t="s">
        <v>8</v>
      </c>
      <c r="C61" s="4" t="s">
        <v>3</v>
      </c>
      <c r="D61" s="4" t="str">
        <f>'(H) KM'!D$11</f>
        <v>CATÉGORIE D'AGE</v>
      </c>
      <c r="E61" s="4" t="str">
        <f>'(H) KM'!E$11</f>
        <v>CATEGORIE DE LICENCE</v>
      </c>
      <c r="F61" s="4" t="s">
        <v>0</v>
      </c>
      <c r="G61" s="4" t="s">
        <v>18</v>
      </c>
      <c r="H61" s="4" t="s">
        <v>1</v>
      </c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32"/>
    </row>
    <row r="62" spans="1:21" ht="20.25" customHeight="1" x14ac:dyDescent="0.3">
      <c r="A62" s="7"/>
      <c r="B62" s="8">
        <f>IF(ISNA((VLOOKUP(A62,'Récapitulatif HOMMES'!A$13:H$43,2,FALSE))),0,(VLOOKUP(A62,'Récapitulatif HOMMES'!A$13:H$43,2,FALSE)))</f>
        <v>0</v>
      </c>
      <c r="C62" s="8">
        <f>IF(ISNA((VLOOKUP(B62,'Récapitulatif HOMMES'!B$13:I$43,2,FALSE))),0,(VLOOKUP(B62,'Récapitulatif HOMMES'!B$13:I$43,2,FALSE)))</f>
        <v>0</v>
      </c>
      <c r="D62" s="8">
        <f>IF(ISNA((VLOOKUP(A62,'Récapitulatif HOMMES'!A$13:K$43,4,FALSE))),0,(VLOOKUP(A62,'Récapitulatif HOMMES'!A$13:K$43,4,FALSE)))</f>
        <v>0</v>
      </c>
      <c r="E62" s="8">
        <f>IF(ISNA((VLOOKUP(A62,'Récapitulatif HOMMES'!A$13:K$43,5,FALSE))),0,(VLOOKUP(A62,'Récapitulatif HOMMES'!A$13:K$43,5,FALSE)))</f>
        <v>0</v>
      </c>
      <c r="F62" s="8">
        <f>IF(ISNA((VLOOKUP(A62,'Récapitulatif HOMMES'!A$13:I$43,6,FALSE))),0,(VLOOKUP(A62,'Récapitulatif HOMMES'!A$13:I$43,6,FALSE)))</f>
        <v>0</v>
      </c>
      <c r="G62" s="8">
        <f>IF(ISNA((VLOOKUP(A62,'Récapitulatif HOMMES'!A$13:I$42,7,FALSE))),0,(VLOOKUP(A62,'Récapitulatif HOMMES'!A$13:L$42,7,FALSE)))</f>
        <v>0</v>
      </c>
      <c r="H62" s="8">
        <f>IF(ISNA((VLOOKUP(G62,'Récapitulatif HOMMES'!G$13:M$43,2,FALSE))),0,(VLOOKUP(G62,'Récapitulatif HOMMES'!G$13:M$43,2,FALSE)))</f>
        <v>0</v>
      </c>
      <c r="I62" s="32"/>
      <c r="J62" s="32"/>
      <c r="K62" s="32"/>
      <c r="L62" s="32"/>
      <c r="M62" s="32"/>
      <c r="N62" s="32"/>
      <c r="O62" s="32"/>
      <c r="P62" s="32"/>
      <c r="Q62" s="32"/>
      <c r="R62" s="32"/>
      <c r="S62" s="32"/>
      <c r="T62" s="32"/>
      <c r="U62" s="32"/>
    </row>
    <row r="63" spans="1:21" ht="20.25" customHeight="1" x14ac:dyDescent="0.3">
      <c r="A63" s="7"/>
      <c r="B63" s="8">
        <f>IF(ISNA((VLOOKUP(A63,'Récapitulatif HOMMES'!A$13:H$43,2,FALSE))),0,(VLOOKUP(A63,'Récapitulatif HOMMES'!A$13:H$43,2,FALSE)))</f>
        <v>0</v>
      </c>
      <c r="C63" s="8">
        <f>IF(ISNA((VLOOKUP(B63,'Récapitulatif HOMMES'!B$13:I$43,2,FALSE))),0,(VLOOKUP(B63,'Récapitulatif HOMMES'!B$13:I$43,2,FALSE)))</f>
        <v>0</v>
      </c>
      <c r="D63" s="8">
        <f>IF(ISNA((VLOOKUP(A63,'Récapitulatif HOMMES'!A$13:K$43,4,FALSE))),0,(VLOOKUP(A63,'Récapitulatif HOMMES'!A$13:K$43,4,FALSE)))</f>
        <v>0</v>
      </c>
      <c r="E63" s="8">
        <f>IF(ISNA((VLOOKUP(A63,'Récapitulatif HOMMES'!A$13:K$43,5,FALSE))),0,(VLOOKUP(A63,'Récapitulatif HOMMES'!A$13:K$43,5,FALSE)))</f>
        <v>0</v>
      </c>
      <c r="F63" s="8">
        <f>IF(ISNA((VLOOKUP(A63,'Récapitulatif HOMMES'!A$13:I$43,6,FALSE))),0,(VLOOKUP(A63,'Récapitulatif HOMMES'!A$13:I$43,6,FALSE)))</f>
        <v>0</v>
      </c>
      <c r="G63" s="8">
        <f>IF(ISNA((VLOOKUP(A63,'Récapitulatif HOMMES'!A$13:I$42,7,FALSE))),0,(VLOOKUP(A63,'Récapitulatif HOMMES'!A$13:L$42,7,FALSE)))</f>
        <v>0</v>
      </c>
      <c r="H63" s="8">
        <f>IF(ISNA((VLOOKUP(G63,'Récapitulatif HOMMES'!G$13:M$43,2,FALSE))),0,(VLOOKUP(G63,'Récapitulatif HOMMES'!G$13:M$43,2,FALSE)))</f>
        <v>0</v>
      </c>
      <c r="I63" s="32"/>
      <c r="J63" s="32"/>
      <c r="K63" s="32"/>
      <c r="L63" s="32"/>
      <c r="M63" s="32"/>
      <c r="N63" s="32"/>
      <c r="O63" s="32"/>
      <c r="P63" s="32"/>
      <c r="Q63" s="32"/>
      <c r="R63" s="32"/>
      <c r="S63" s="32"/>
      <c r="T63" s="32"/>
      <c r="U63" s="32"/>
    </row>
    <row r="64" spans="1:21" ht="20.25" customHeight="1" x14ac:dyDescent="0.3">
      <c r="A64" s="7"/>
      <c r="B64" s="8">
        <f>IF(ISNA((VLOOKUP(A64,'Récapitulatif HOMMES'!A$13:H$43,2,FALSE))),0,(VLOOKUP(A64,'Récapitulatif HOMMES'!A$13:H$43,2,FALSE)))</f>
        <v>0</v>
      </c>
      <c r="C64" s="8">
        <f>IF(ISNA((VLOOKUP(B64,'Récapitulatif HOMMES'!B$13:I$43,2,FALSE))),0,(VLOOKUP(B64,'Récapitulatif HOMMES'!B$13:I$43,2,FALSE)))</f>
        <v>0</v>
      </c>
      <c r="D64" s="8">
        <f>IF(ISNA((VLOOKUP(A64,'Récapitulatif HOMMES'!A$13:K$43,4,FALSE))),0,(VLOOKUP(A64,'Récapitulatif HOMMES'!A$13:K$43,4,FALSE)))</f>
        <v>0</v>
      </c>
      <c r="E64" s="8">
        <f>IF(ISNA((VLOOKUP(A64,'Récapitulatif HOMMES'!A$13:K$43,5,FALSE))),0,(VLOOKUP(A64,'Récapitulatif HOMMES'!A$13:K$43,5,FALSE)))</f>
        <v>0</v>
      </c>
      <c r="F64" s="8">
        <f>IF(ISNA((VLOOKUP(A64,'Récapitulatif HOMMES'!A$13:I$43,6,FALSE))),0,(VLOOKUP(A64,'Récapitulatif HOMMES'!A$13:I$43,6,FALSE)))</f>
        <v>0</v>
      </c>
      <c r="G64" s="8">
        <f>IF(ISNA((VLOOKUP(A64,'Récapitulatif HOMMES'!A$13:I$42,7,FALSE))),0,(VLOOKUP(A64,'Récapitulatif HOMMES'!A$13:L$42,7,FALSE)))</f>
        <v>0</v>
      </c>
      <c r="H64" s="8">
        <f>IF(ISNA((VLOOKUP(G64,'Récapitulatif HOMMES'!G$13:M$43,2,FALSE))),0,(VLOOKUP(G64,'Récapitulatif HOMMES'!G$13:M$43,2,FALSE)))</f>
        <v>0</v>
      </c>
      <c r="I64" s="32"/>
      <c r="J64" s="32"/>
      <c r="K64" s="32"/>
      <c r="L64" s="32"/>
      <c r="M64" s="32"/>
      <c r="N64" s="32"/>
      <c r="O64" s="32"/>
      <c r="P64" s="32"/>
      <c r="Q64" s="32"/>
      <c r="R64" s="32"/>
      <c r="S64" s="32"/>
      <c r="T64" s="32"/>
      <c r="U64" s="32"/>
    </row>
    <row r="65" spans="1:21" ht="20.25" customHeight="1" x14ac:dyDescent="0.3">
      <c r="A65" s="7"/>
      <c r="B65" s="8">
        <f>IF(ISNA((VLOOKUP(A65,'Récapitulatif HOMMES'!A$13:H$43,2,FALSE))),0,(VLOOKUP(A65,'Récapitulatif HOMMES'!A$13:H$43,2,FALSE)))</f>
        <v>0</v>
      </c>
      <c r="C65" s="8">
        <f>IF(ISNA((VLOOKUP(B65,'Récapitulatif HOMMES'!B$13:I$43,2,FALSE))),0,(VLOOKUP(B65,'Récapitulatif HOMMES'!B$13:I$43,2,FALSE)))</f>
        <v>0</v>
      </c>
      <c r="D65" s="8">
        <f>IF(ISNA((VLOOKUP(A65,'Récapitulatif HOMMES'!A$13:K$43,4,FALSE))),0,(VLOOKUP(A65,'Récapitulatif HOMMES'!A$13:K$43,4,FALSE)))</f>
        <v>0</v>
      </c>
      <c r="E65" s="8">
        <f>IF(ISNA((VLOOKUP(A65,'Récapitulatif HOMMES'!A$13:K$43,5,FALSE))),0,(VLOOKUP(A65,'Récapitulatif HOMMES'!A$13:K$43,5,FALSE)))</f>
        <v>0</v>
      </c>
      <c r="F65" s="8">
        <f>IF(ISNA((VLOOKUP(A65,'Récapitulatif HOMMES'!A$13:I$43,6,FALSE))),0,(VLOOKUP(A65,'Récapitulatif HOMMES'!A$13:I$43,6,FALSE)))</f>
        <v>0</v>
      </c>
      <c r="G65" s="8">
        <f>IF(ISNA((VLOOKUP(A65,'Récapitulatif HOMMES'!A$13:I$42,7,FALSE))),0,(VLOOKUP(A65,'Récapitulatif HOMMES'!A$13:L$42,7,FALSE)))</f>
        <v>0</v>
      </c>
      <c r="H65" s="8">
        <f>IF(ISNA((VLOOKUP(G65,'Récapitulatif HOMMES'!G$13:M$43,2,FALSE))),0,(VLOOKUP(G65,'Récapitulatif HOMMES'!G$13:M$43,2,FALSE)))</f>
        <v>0</v>
      </c>
      <c r="I65" s="32"/>
      <c r="J65" s="32"/>
      <c r="K65" s="32"/>
      <c r="L65" s="32"/>
      <c r="M65" s="32"/>
      <c r="N65" s="32"/>
      <c r="O65" s="32"/>
      <c r="P65" s="32"/>
      <c r="Q65" s="32"/>
      <c r="R65" s="32"/>
      <c r="S65" s="32"/>
      <c r="T65" s="32"/>
      <c r="U65" s="32"/>
    </row>
    <row r="66" spans="1:21" ht="20.25" customHeight="1" x14ac:dyDescent="0.3">
      <c r="A66" s="7"/>
      <c r="B66" s="8">
        <f>IF(ISNA((VLOOKUP(A66,'Récapitulatif HOMMES'!A$13:H$43,2,FALSE))),0,(VLOOKUP(A66,'Récapitulatif HOMMES'!A$13:H$43,2,FALSE)))</f>
        <v>0</v>
      </c>
      <c r="C66" s="8">
        <f>IF(ISNA((VLOOKUP(B66,'Récapitulatif HOMMES'!B$13:I$43,2,FALSE))),0,(VLOOKUP(B66,'Récapitulatif HOMMES'!B$13:I$43,2,FALSE)))</f>
        <v>0</v>
      </c>
      <c r="D66" s="8">
        <f>IF(ISNA((VLOOKUP(A66,'Récapitulatif HOMMES'!A$13:K$43,4,FALSE))),0,(VLOOKUP(A66,'Récapitulatif HOMMES'!A$13:K$43,4,FALSE)))</f>
        <v>0</v>
      </c>
      <c r="E66" s="8">
        <f>IF(ISNA((VLOOKUP(A66,'Récapitulatif HOMMES'!A$13:K$43,5,FALSE))),0,(VLOOKUP(A66,'Récapitulatif HOMMES'!A$13:K$43,5,FALSE)))</f>
        <v>0</v>
      </c>
      <c r="F66" s="8">
        <f>IF(ISNA((VLOOKUP(A66,'Récapitulatif HOMMES'!A$13:I$43,6,FALSE))),0,(VLOOKUP(A66,'Récapitulatif HOMMES'!A$13:I$43,6,FALSE)))</f>
        <v>0</v>
      </c>
      <c r="G66" s="8">
        <f>IF(ISNA((VLOOKUP(A66,'Récapitulatif HOMMES'!A$13:I$42,7,FALSE))),0,(VLOOKUP(A66,'Récapitulatif HOMMES'!A$13:L$42,7,FALSE)))</f>
        <v>0</v>
      </c>
      <c r="H66" s="8">
        <f>IF(ISNA((VLOOKUP(G66,'Récapitulatif HOMMES'!G$13:M$43,2,FALSE))),0,(VLOOKUP(G66,'Récapitulatif HOMMES'!G$13:M$43,2,FALSE)))</f>
        <v>0</v>
      </c>
      <c r="I66" s="32"/>
      <c r="J66" s="32"/>
      <c r="K66" s="32"/>
      <c r="L66" s="32"/>
      <c r="M66" s="32"/>
      <c r="N66" s="32"/>
      <c r="O66" s="32"/>
      <c r="P66" s="32"/>
      <c r="Q66" s="32"/>
      <c r="R66" s="32"/>
      <c r="S66" s="32"/>
      <c r="T66" s="32"/>
      <c r="U66" s="32"/>
    </row>
    <row r="67" spans="1:21" ht="18" customHeight="1" x14ac:dyDescent="0.3"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/>
      <c r="U67" s="32"/>
    </row>
    <row r="68" spans="1:21" ht="18" customHeight="1" x14ac:dyDescent="0.3">
      <c r="I68" s="32"/>
      <c r="J68" s="32"/>
      <c r="K68" s="32"/>
      <c r="L68" s="32"/>
      <c r="M68" s="32"/>
      <c r="N68" s="32"/>
      <c r="O68" s="32"/>
      <c r="P68" s="32"/>
      <c r="Q68" s="32"/>
      <c r="R68" s="32"/>
      <c r="S68" s="32"/>
      <c r="T68" s="32"/>
      <c r="U68" s="32"/>
    </row>
    <row r="69" spans="1:21" ht="20.25" customHeight="1" x14ac:dyDescent="0.3">
      <c r="A69" s="82" t="s">
        <v>23</v>
      </c>
      <c r="B69" s="83"/>
      <c r="C69" s="84" t="s">
        <v>30</v>
      </c>
      <c r="D69" s="85"/>
      <c r="E69" s="85"/>
      <c r="F69" s="85"/>
      <c r="G69" s="85"/>
      <c r="H69" s="86"/>
      <c r="I69" s="32"/>
      <c r="J69" s="32"/>
      <c r="K69" s="32"/>
      <c r="L69" s="32"/>
      <c r="M69" s="32"/>
      <c r="N69" s="32"/>
      <c r="O69" s="32"/>
      <c r="P69" s="32"/>
      <c r="Q69" s="32"/>
      <c r="R69" s="32"/>
      <c r="S69" s="32"/>
      <c r="T69" s="32"/>
      <c r="U69" s="32"/>
    </row>
    <row r="70" spans="1:21" ht="20.25" customHeight="1" x14ac:dyDescent="0.3">
      <c r="A70" s="82" t="s">
        <v>13</v>
      </c>
      <c r="B70" s="83"/>
      <c r="C70" s="84">
        <f>COUNTA(A73:A77)</f>
        <v>0</v>
      </c>
      <c r="D70" s="85"/>
      <c r="E70" s="85"/>
      <c r="F70" s="85"/>
      <c r="G70" s="85"/>
      <c r="H70" s="86"/>
      <c r="I70" s="32"/>
      <c r="J70" s="32"/>
      <c r="K70" s="32"/>
      <c r="L70" s="32"/>
      <c r="M70" s="32"/>
      <c r="N70" s="32"/>
      <c r="O70" s="32"/>
      <c r="P70" s="32"/>
      <c r="Q70" s="32"/>
      <c r="R70" s="32"/>
      <c r="S70" s="32"/>
      <c r="T70" s="32"/>
      <c r="U70" s="32"/>
    </row>
    <row r="71" spans="1:21" ht="22.5" customHeight="1" x14ac:dyDescent="0.3">
      <c r="I71" s="32"/>
      <c r="J71" s="32"/>
      <c r="K71" s="32"/>
      <c r="L71" s="32"/>
      <c r="M71" s="32"/>
      <c r="N71" s="32"/>
      <c r="O71" s="32"/>
      <c r="P71" s="32"/>
      <c r="Q71" s="32"/>
      <c r="R71" s="32"/>
      <c r="S71" s="32"/>
      <c r="T71" s="32"/>
      <c r="U71" s="32"/>
    </row>
    <row r="72" spans="1:21" ht="32.25" customHeight="1" x14ac:dyDescent="0.3">
      <c r="A72" s="4" t="s">
        <v>2</v>
      </c>
      <c r="B72" s="4" t="s">
        <v>8</v>
      </c>
      <c r="C72" s="4" t="s">
        <v>3</v>
      </c>
      <c r="D72" s="4" t="str">
        <f>'(H) KM'!D$11</f>
        <v>CATÉGORIE D'AGE</v>
      </c>
      <c r="E72" s="4" t="str">
        <f>'(H) KM'!E$11</f>
        <v>CATEGORIE DE LICENCE</v>
      </c>
      <c r="F72" s="4" t="s">
        <v>0</v>
      </c>
      <c r="G72" s="4" t="s">
        <v>18</v>
      </c>
      <c r="H72" s="4" t="s">
        <v>1</v>
      </c>
      <c r="I72" s="32"/>
      <c r="J72" s="32"/>
      <c r="K72" s="32"/>
      <c r="L72" s="32"/>
      <c r="M72" s="32"/>
      <c r="N72" s="32"/>
      <c r="O72" s="32"/>
      <c r="P72" s="32"/>
      <c r="Q72" s="32"/>
      <c r="R72" s="32"/>
      <c r="S72" s="32"/>
      <c r="T72" s="32"/>
      <c r="U72" s="32"/>
    </row>
    <row r="73" spans="1:21" ht="20.25" customHeight="1" x14ac:dyDescent="0.3">
      <c r="A73" s="7"/>
      <c r="B73" s="8">
        <f>IF(ISNA((VLOOKUP(A73,'Récapitulatif HOMMES'!A$13:H$43,2,FALSE))),0,(VLOOKUP(A73,'Récapitulatif HOMMES'!A$13:H$43,2,FALSE)))</f>
        <v>0</v>
      </c>
      <c r="C73" s="8">
        <f>IF(ISNA((VLOOKUP(B73,'Récapitulatif HOMMES'!B$13:I$43,2,FALSE))),0,(VLOOKUP(B73,'Récapitulatif HOMMES'!B$13:I$43,2,FALSE)))</f>
        <v>0</v>
      </c>
      <c r="D73" s="8">
        <f>IF(ISNA((VLOOKUP(A73,'Récapitulatif HOMMES'!A$13:K$43,4,FALSE))),0,(VLOOKUP(A73,'Récapitulatif HOMMES'!A$13:K$43,4,FALSE)))</f>
        <v>0</v>
      </c>
      <c r="E73" s="8">
        <f>IF(ISNA((VLOOKUP(A73,'Récapitulatif HOMMES'!A$13:K$43,5,FALSE))),0,(VLOOKUP(A73,'Récapitulatif HOMMES'!A$13:K$43,5,FALSE)))</f>
        <v>0</v>
      </c>
      <c r="F73" s="8">
        <f>IF(ISNA((VLOOKUP(A73,'Récapitulatif HOMMES'!A$13:I$43,6,FALSE))),0,(VLOOKUP(A73,'Récapitulatif HOMMES'!A$13:I$43,6,FALSE)))</f>
        <v>0</v>
      </c>
      <c r="G73" s="8">
        <f>IF(ISNA((VLOOKUP(A73,'Récapitulatif HOMMES'!A$13:I$42,7,FALSE))),0,(VLOOKUP(A73,'Récapitulatif HOMMES'!A$13:L$42,7,FALSE)))</f>
        <v>0</v>
      </c>
      <c r="H73" s="8">
        <f>IF(ISNA((VLOOKUP(G73,'Récapitulatif HOMMES'!G$13:M$43,2,FALSE))),0,(VLOOKUP(G73,'Récapitulatif HOMMES'!G$13:M$43,2,FALSE)))</f>
        <v>0</v>
      </c>
      <c r="I73" s="32"/>
      <c r="J73" s="32"/>
      <c r="K73" s="32"/>
      <c r="L73" s="32"/>
      <c r="M73" s="32"/>
      <c r="N73" s="32"/>
      <c r="O73" s="32"/>
      <c r="P73" s="32"/>
      <c r="Q73" s="32"/>
      <c r="R73" s="32"/>
      <c r="S73" s="32"/>
      <c r="T73" s="32"/>
      <c r="U73" s="32"/>
    </row>
    <row r="74" spans="1:21" ht="20.25" customHeight="1" x14ac:dyDescent="0.3">
      <c r="A74" s="7"/>
      <c r="B74" s="8">
        <f>IF(ISNA((VLOOKUP(A74,'Récapitulatif HOMMES'!A$13:H$43,2,FALSE))),0,(VLOOKUP(A74,'Récapitulatif HOMMES'!A$13:H$43,2,FALSE)))</f>
        <v>0</v>
      </c>
      <c r="C74" s="8">
        <f>IF(ISNA((VLOOKUP(B74,'Récapitulatif HOMMES'!B$13:I$43,2,FALSE))),0,(VLOOKUP(B74,'Récapitulatif HOMMES'!B$13:I$43,2,FALSE)))</f>
        <v>0</v>
      </c>
      <c r="D74" s="8">
        <f>IF(ISNA((VLOOKUP(A74,'Récapitulatif HOMMES'!A$13:K$43,4,FALSE))),0,(VLOOKUP(A74,'Récapitulatif HOMMES'!A$13:K$43,4,FALSE)))</f>
        <v>0</v>
      </c>
      <c r="E74" s="8">
        <f>IF(ISNA((VLOOKUP(A74,'Récapitulatif HOMMES'!A$13:K$43,5,FALSE))),0,(VLOOKUP(A74,'Récapitulatif HOMMES'!A$13:K$43,5,FALSE)))</f>
        <v>0</v>
      </c>
      <c r="F74" s="8">
        <f>IF(ISNA((VLOOKUP(A74,'Récapitulatif HOMMES'!A$13:I$43,6,FALSE))),0,(VLOOKUP(A74,'Récapitulatif HOMMES'!A$13:I$43,6,FALSE)))</f>
        <v>0</v>
      </c>
      <c r="G74" s="8">
        <f>IF(ISNA((VLOOKUP(A74,'Récapitulatif HOMMES'!A$13:I$42,7,FALSE))),0,(VLOOKUP(A74,'Récapitulatif HOMMES'!A$13:L$42,7,FALSE)))</f>
        <v>0</v>
      </c>
      <c r="H74" s="8">
        <f>IF(ISNA((VLOOKUP(G74,'Récapitulatif HOMMES'!G$13:M$43,2,FALSE))),0,(VLOOKUP(G74,'Récapitulatif HOMMES'!G$13:M$43,2,FALSE)))</f>
        <v>0</v>
      </c>
      <c r="I74" s="32"/>
      <c r="J74" s="32"/>
      <c r="K74" s="32"/>
      <c r="L74" s="32"/>
      <c r="M74" s="32"/>
      <c r="N74" s="32"/>
      <c r="O74" s="32"/>
      <c r="P74" s="32"/>
      <c r="Q74" s="32"/>
      <c r="R74" s="32"/>
      <c r="S74" s="32"/>
      <c r="T74" s="32"/>
      <c r="U74" s="32"/>
    </row>
    <row r="75" spans="1:21" ht="20.25" customHeight="1" x14ac:dyDescent="0.3">
      <c r="A75" s="7"/>
      <c r="B75" s="8">
        <f>IF(ISNA((VLOOKUP(A75,'Récapitulatif HOMMES'!A$13:H$43,2,FALSE))),0,(VLOOKUP(A75,'Récapitulatif HOMMES'!A$13:H$43,2,FALSE)))</f>
        <v>0</v>
      </c>
      <c r="C75" s="8">
        <f>IF(ISNA((VLOOKUP(B75,'Récapitulatif HOMMES'!B$13:I$43,2,FALSE))),0,(VLOOKUP(B75,'Récapitulatif HOMMES'!B$13:I$43,2,FALSE)))</f>
        <v>0</v>
      </c>
      <c r="D75" s="8">
        <f>IF(ISNA((VLOOKUP(A75,'Récapitulatif HOMMES'!A$13:K$43,4,FALSE))),0,(VLOOKUP(A75,'Récapitulatif HOMMES'!A$13:K$43,4,FALSE)))</f>
        <v>0</v>
      </c>
      <c r="E75" s="8">
        <f>IF(ISNA((VLOOKUP(A75,'Récapitulatif HOMMES'!A$13:K$43,5,FALSE))),0,(VLOOKUP(A75,'Récapitulatif HOMMES'!A$13:K$43,5,FALSE)))</f>
        <v>0</v>
      </c>
      <c r="F75" s="8">
        <f>IF(ISNA((VLOOKUP(A75,'Récapitulatif HOMMES'!A$13:I$43,6,FALSE))),0,(VLOOKUP(A75,'Récapitulatif HOMMES'!A$13:I$43,6,FALSE)))</f>
        <v>0</v>
      </c>
      <c r="G75" s="8">
        <f>IF(ISNA((VLOOKUP(A75,'Récapitulatif HOMMES'!A$13:I$42,7,FALSE))),0,(VLOOKUP(A75,'Récapitulatif HOMMES'!A$13:L$42,7,FALSE)))</f>
        <v>0</v>
      </c>
      <c r="H75" s="8">
        <f>IF(ISNA((VLOOKUP(G75,'Récapitulatif HOMMES'!G$13:M$43,2,FALSE))),0,(VLOOKUP(G75,'Récapitulatif HOMMES'!G$13:M$43,2,FALSE)))</f>
        <v>0</v>
      </c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</row>
    <row r="76" spans="1:21" ht="20.25" customHeight="1" x14ac:dyDescent="0.3">
      <c r="A76" s="7"/>
      <c r="B76" s="8">
        <f>IF(ISNA((VLOOKUP(A76,'Récapitulatif HOMMES'!A$13:H$43,2,FALSE))),0,(VLOOKUP(A76,'Récapitulatif HOMMES'!A$13:H$43,2,FALSE)))</f>
        <v>0</v>
      </c>
      <c r="C76" s="8">
        <f>IF(ISNA((VLOOKUP(B76,'Récapitulatif HOMMES'!B$13:I$43,2,FALSE))),0,(VLOOKUP(B76,'Récapitulatif HOMMES'!B$13:I$43,2,FALSE)))</f>
        <v>0</v>
      </c>
      <c r="D76" s="8">
        <f>IF(ISNA((VLOOKUP(A76,'Récapitulatif HOMMES'!A$13:K$43,4,FALSE))),0,(VLOOKUP(A76,'Récapitulatif HOMMES'!A$13:K$43,4,FALSE)))</f>
        <v>0</v>
      </c>
      <c r="E76" s="8">
        <f>IF(ISNA((VLOOKUP(A76,'Récapitulatif HOMMES'!A$13:K$43,5,FALSE))),0,(VLOOKUP(A76,'Récapitulatif HOMMES'!A$13:K$43,5,FALSE)))</f>
        <v>0</v>
      </c>
      <c r="F76" s="8">
        <f>IF(ISNA((VLOOKUP(A76,'Récapitulatif HOMMES'!A$13:I$43,6,FALSE))),0,(VLOOKUP(A76,'Récapitulatif HOMMES'!A$13:I$43,6,FALSE)))</f>
        <v>0</v>
      </c>
      <c r="G76" s="8">
        <f>IF(ISNA((VLOOKUP(A76,'Récapitulatif HOMMES'!A$13:I$42,7,FALSE))),0,(VLOOKUP(A76,'Récapitulatif HOMMES'!A$13:L$42,7,FALSE)))</f>
        <v>0</v>
      </c>
      <c r="H76" s="8">
        <f>IF(ISNA((VLOOKUP(G76,'Récapitulatif HOMMES'!G$13:M$43,2,FALSE))),0,(VLOOKUP(G76,'Récapitulatif HOMMES'!G$13:M$43,2,FALSE)))</f>
        <v>0</v>
      </c>
      <c r="I76" s="32"/>
      <c r="J76" s="32"/>
      <c r="K76" s="32"/>
      <c r="L76" s="32"/>
      <c r="M76" s="32"/>
      <c r="N76" s="32"/>
      <c r="O76" s="32"/>
      <c r="P76" s="32"/>
      <c r="Q76" s="32"/>
      <c r="R76" s="32"/>
      <c r="S76" s="32"/>
      <c r="T76" s="32"/>
      <c r="U76" s="32"/>
    </row>
    <row r="77" spans="1:21" ht="20.25" customHeight="1" x14ac:dyDescent="0.3">
      <c r="A77" s="7"/>
      <c r="B77" s="8">
        <f>IF(ISNA((VLOOKUP(A77,'Récapitulatif HOMMES'!A$13:H$43,2,FALSE))),0,(VLOOKUP(A77,'Récapitulatif HOMMES'!A$13:H$43,2,FALSE)))</f>
        <v>0</v>
      </c>
      <c r="C77" s="8">
        <f>IF(ISNA((VLOOKUP(B77,'Récapitulatif HOMMES'!B$13:I$43,2,FALSE))),0,(VLOOKUP(B77,'Récapitulatif HOMMES'!B$13:I$43,2,FALSE)))</f>
        <v>0</v>
      </c>
      <c r="D77" s="8">
        <f>IF(ISNA((VLOOKUP(A77,'Récapitulatif HOMMES'!A$13:K$43,4,FALSE))),0,(VLOOKUP(A77,'Récapitulatif HOMMES'!A$13:K$43,4,FALSE)))</f>
        <v>0</v>
      </c>
      <c r="E77" s="8">
        <f>IF(ISNA((VLOOKUP(A77,'Récapitulatif HOMMES'!A$13:K$43,5,FALSE))),0,(VLOOKUP(A77,'Récapitulatif HOMMES'!A$13:K$43,5,FALSE)))</f>
        <v>0</v>
      </c>
      <c r="F77" s="8">
        <f>IF(ISNA((VLOOKUP(A77,'Récapitulatif HOMMES'!A$13:I$43,6,FALSE))),0,(VLOOKUP(A77,'Récapitulatif HOMMES'!A$13:I$43,6,FALSE)))</f>
        <v>0</v>
      </c>
      <c r="G77" s="8">
        <f>IF(ISNA((VLOOKUP(A77,'Récapitulatif HOMMES'!A$13:I$42,7,FALSE))),0,(VLOOKUP(A77,'Récapitulatif HOMMES'!A$13:L$42,7,FALSE)))</f>
        <v>0</v>
      </c>
      <c r="H77" s="8">
        <f>IF(ISNA((VLOOKUP(G77,'Récapitulatif HOMMES'!G$13:M$43,2,FALSE))),0,(VLOOKUP(G77,'Récapitulatif HOMMES'!G$13:M$43,2,FALSE)))</f>
        <v>0</v>
      </c>
      <c r="I77" s="32"/>
      <c r="J77" s="32"/>
      <c r="K77" s="32"/>
      <c r="L77" s="32"/>
      <c r="M77" s="32"/>
      <c r="N77" s="32"/>
      <c r="O77" s="32"/>
      <c r="P77" s="32"/>
      <c r="Q77" s="32"/>
      <c r="R77" s="32"/>
      <c r="S77" s="32"/>
      <c r="T77" s="32"/>
      <c r="U77" s="32"/>
    </row>
    <row r="78" spans="1:21" ht="18" customHeight="1" x14ac:dyDescent="0.3">
      <c r="I78" s="32"/>
      <c r="J78" s="32"/>
      <c r="K78" s="32"/>
      <c r="L78" s="32"/>
      <c r="M78" s="32"/>
      <c r="N78" s="32"/>
      <c r="O78" s="32"/>
      <c r="P78" s="32"/>
      <c r="Q78" s="32"/>
      <c r="R78" s="32"/>
      <c r="S78" s="32"/>
      <c r="T78" s="32"/>
      <c r="U78" s="32"/>
    </row>
    <row r="79" spans="1:21" ht="20.25" customHeight="1" x14ac:dyDescent="0.3">
      <c r="A79" s="82" t="s">
        <v>23</v>
      </c>
      <c r="B79" s="83"/>
      <c r="C79" s="84" t="s">
        <v>31</v>
      </c>
      <c r="D79" s="85"/>
      <c r="E79" s="85"/>
      <c r="F79" s="85"/>
      <c r="G79" s="85"/>
      <c r="H79" s="86"/>
      <c r="I79" s="32"/>
      <c r="J79" s="32"/>
      <c r="K79" s="32"/>
      <c r="L79" s="32"/>
      <c r="M79" s="32"/>
      <c r="N79" s="32"/>
      <c r="O79" s="32"/>
      <c r="P79" s="32"/>
      <c r="Q79" s="32"/>
      <c r="R79" s="32"/>
      <c r="S79" s="32"/>
      <c r="T79" s="32"/>
      <c r="U79" s="32"/>
    </row>
    <row r="80" spans="1:21" ht="20.25" customHeight="1" x14ac:dyDescent="0.3">
      <c r="A80" s="82" t="s">
        <v>13</v>
      </c>
      <c r="B80" s="83"/>
      <c r="C80" s="84">
        <f>COUNTA(A83:A87)</f>
        <v>0</v>
      </c>
      <c r="D80" s="85"/>
      <c r="E80" s="85"/>
      <c r="F80" s="85"/>
      <c r="G80" s="85"/>
      <c r="H80" s="86"/>
      <c r="I80" s="32"/>
      <c r="J80" s="32"/>
      <c r="K80" s="32"/>
      <c r="L80" s="32"/>
      <c r="M80" s="32"/>
      <c r="N80" s="32"/>
      <c r="O80" s="32"/>
      <c r="P80" s="32"/>
      <c r="Q80" s="32"/>
      <c r="R80" s="32"/>
      <c r="S80" s="32"/>
      <c r="T80" s="32"/>
      <c r="U80" s="32"/>
    </row>
    <row r="81" spans="1:21" ht="22.5" customHeight="1" x14ac:dyDescent="0.3">
      <c r="I81" s="32"/>
      <c r="J81" s="32"/>
      <c r="K81" s="32"/>
      <c r="L81" s="32"/>
      <c r="M81" s="32"/>
      <c r="N81" s="32"/>
      <c r="O81" s="32"/>
      <c r="P81" s="32"/>
      <c r="Q81" s="32"/>
      <c r="R81" s="32"/>
      <c r="S81" s="32"/>
      <c r="T81" s="32"/>
      <c r="U81" s="32"/>
    </row>
    <row r="82" spans="1:21" ht="32.25" customHeight="1" x14ac:dyDescent="0.3">
      <c r="A82" s="4" t="s">
        <v>2</v>
      </c>
      <c r="B82" s="4" t="s">
        <v>8</v>
      </c>
      <c r="C82" s="4" t="s">
        <v>3</v>
      </c>
      <c r="D82" s="4" t="str">
        <f>'(H) KM'!D$11</f>
        <v>CATÉGORIE D'AGE</v>
      </c>
      <c r="E82" s="4" t="str">
        <f>'(H) KM'!E$11</f>
        <v>CATEGORIE DE LICENCE</v>
      </c>
      <c r="F82" s="4" t="s">
        <v>0</v>
      </c>
      <c r="G82" s="4" t="s">
        <v>18</v>
      </c>
      <c r="H82" s="4" t="s">
        <v>1</v>
      </c>
      <c r="I82" s="32"/>
      <c r="J82" s="32"/>
      <c r="K82" s="32"/>
      <c r="L82" s="32"/>
      <c r="M82" s="32"/>
      <c r="N82" s="32"/>
      <c r="O82" s="32"/>
      <c r="P82" s="32"/>
      <c r="Q82" s="32"/>
      <c r="R82" s="32"/>
      <c r="S82" s="32"/>
      <c r="T82" s="32"/>
      <c r="U82" s="32"/>
    </row>
    <row r="83" spans="1:21" ht="20.25" customHeight="1" x14ac:dyDescent="0.3">
      <c r="A83" s="7"/>
      <c r="B83" s="8">
        <f>IF(ISNA((VLOOKUP(A83,'Récapitulatif HOMMES'!A$13:H$43,2,FALSE))),0,(VLOOKUP(A83,'Récapitulatif HOMMES'!A$13:H$43,2,FALSE)))</f>
        <v>0</v>
      </c>
      <c r="C83" s="8">
        <f>IF(ISNA((VLOOKUP(B83,'Récapitulatif HOMMES'!B$13:I$43,2,FALSE))),0,(VLOOKUP(B83,'Récapitulatif HOMMES'!B$13:I$43,2,FALSE)))</f>
        <v>0</v>
      </c>
      <c r="D83" s="8">
        <f>IF(ISNA((VLOOKUP(A83,'Récapitulatif HOMMES'!A$13:K$43,4,FALSE))),0,(VLOOKUP(A83,'Récapitulatif HOMMES'!A$13:K$43,4,FALSE)))</f>
        <v>0</v>
      </c>
      <c r="E83" s="8">
        <f>IF(ISNA((VLOOKUP(A83,'Récapitulatif HOMMES'!A$13:K$43,5,FALSE))),0,(VLOOKUP(A83,'Récapitulatif HOMMES'!A$13:K$43,5,FALSE)))</f>
        <v>0</v>
      </c>
      <c r="F83" s="8">
        <f>IF(ISNA((VLOOKUP(A83,'Récapitulatif HOMMES'!A$13:I$43,6,FALSE))),0,(VLOOKUP(A83,'Récapitulatif HOMMES'!A$13:I$43,6,FALSE)))</f>
        <v>0</v>
      </c>
      <c r="G83" s="8">
        <f>IF(ISNA((VLOOKUP(A83,'Récapitulatif HOMMES'!A$13:I$42,7,FALSE))),0,(VLOOKUP(A83,'Récapitulatif HOMMES'!A$13:L$42,7,FALSE)))</f>
        <v>0</v>
      </c>
      <c r="H83" s="8">
        <f>IF(ISNA((VLOOKUP(G83,'Récapitulatif HOMMES'!G$13:M$43,2,FALSE))),0,(VLOOKUP(G83,'Récapitulatif HOMMES'!G$13:M$43,2,FALSE)))</f>
        <v>0</v>
      </c>
      <c r="I83" s="32"/>
      <c r="J83" s="32"/>
      <c r="K83" s="32"/>
      <c r="L83" s="32"/>
      <c r="M83" s="32"/>
      <c r="N83" s="32"/>
      <c r="O83" s="32"/>
      <c r="P83" s="32"/>
      <c r="Q83" s="32"/>
      <c r="R83" s="32"/>
      <c r="S83" s="32"/>
      <c r="T83" s="32"/>
      <c r="U83" s="32"/>
    </row>
    <row r="84" spans="1:21" ht="20.25" customHeight="1" x14ac:dyDescent="0.3">
      <c r="A84" s="7"/>
      <c r="B84" s="8">
        <f>IF(ISNA((VLOOKUP(A84,'Récapitulatif HOMMES'!A$13:H$43,2,FALSE))),0,(VLOOKUP(A84,'Récapitulatif HOMMES'!A$13:H$43,2,FALSE)))</f>
        <v>0</v>
      </c>
      <c r="C84" s="8">
        <f>IF(ISNA((VLOOKUP(B84,'Récapitulatif HOMMES'!B$13:I$43,2,FALSE))),0,(VLOOKUP(B84,'Récapitulatif HOMMES'!B$13:I$43,2,FALSE)))</f>
        <v>0</v>
      </c>
      <c r="D84" s="8">
        <f>IF(ISNA((VLOOKUP(A84,'Récapitulatif HOMMES'!A$13:K$43,4,FALSE))),0,(VLOOKUP(A84,'Récapitulatif HOMMES'!A$13:K$43,4,FALSE)))</f>
        <v>0</v>
      </c>
      <c r="E84" s="8">
        <f>IF(ISNA((VLOOKUP(A84,'Récapitulatif HOMMES'!A$13:K$43,5,FALSE))),0,(VLOOKUP(A84,'Récapitulatif HOMMES'!A$13:K$43,5,FALSE)))</f>
        <v>0</v>
      </c>
      <c r="F84" s="8">
        <f>IF(ISNA((VLOOKUP(A84,'Récapitulatif HOMMES'!A$13:I$43,6,FALSE))),0,(VLOOKUP(A84,'Récapitulatif HOMMES'!A$13:I$43,6,FALSE)))</f>
        <v>0</v>
      </c>
      <c r="G84" s="8">
        <f>IF(ISNA((VLOOKUP(A84,'Récapitulatif HOMMES'!A$13:I$42,7,FALSE))),0,(VLOOKUP(A84,'Récapitulatif HOMMES'!A$13:L$42,7,FALSE)))</f>
        <v>0</v>
      </c>
      <c r="H84" s="8">
        <f>IF(ISNA((VLOOKUP(G84,'Récapitulatif HOMMES'!G$13:M$43,2,FALSE))),0,(VLOOKUP(G84,'Récapitulatif HOMMES'!G$13:M$43,2,FALSE)))</f>
        <v>0</v>
      </c>
      <c r="I84" s="32"/>
      <c r="J84" s="32"/>
      <c r="K84" s="32"/>
      <c r="L84" s="32"/>
      <c r="M84" s="32"/>
      <c r="N84" s="32"/>
      <c r="O84" s="32"/>
      <c r="P84" s="32"/>
      <c r="Q84" s="32"/>
      <c r="R84" s="32"/>
      <c r="S84" s="32"/>
      <c r="T84" s="32"/>
      <c r="U84" s="32"/>
    </row>
    <row r="85" spans="1:21" ht="20.25" customHeight="1" x14ac:dyDescent="0.3">
      <c r="A85" s="7"/>
      <c r="B85" s="8">
        <f>IF(ISNA((VLOOKUP(A85,'Récapitulatif HOMMES'!A$13:H$43,2,FALSE))),0,(VLOOKUP(A85,'Récapitulatif HOMMES'!A$13:H$43,2,FALSE)))</f>
        <v>0</v>
      </c>
      <c r="C85" s="8">
        <f>IF(ISNA((VLOOKUP(B85,'Récapitulatif HOMMES'!B$13:I$43,2,FALSE))),0,(VLOOKUP(B85,'Récapitulatif HOMMES'!B$13:I$43,2,FALSE)))</f>
        <v>0</v>
      </c>
      <c r="D85" s="8">
        <f>IF(ISNA((VLOOKUP(A85,'Récapitulatif HOMMES'!A$13:K$43,4,FALSE))),0,(VLOOKUP(A85,'Récapitulatif HOMMES'!A$13:K$43,4,FALSE)))</f>
        <v>0</v>
      </c>
      <c r="E85" s="8">
        <f>IF(ISNA((VLOOKUP(A85,'Récapitulatif HOMMES'!A$13:K$43,5,FALSE))),0,(VLOOKUP(A85,'Récapitulatif HOMMES'!A$13:K$43,5,FALSE)))</f>
        <v>0</v>
      </c>
      <c r="F85" s="8">
        <f>IF(ISNA((VLOOKUP(A85,'Récapitulatif HOMMES'!A$13:I$43,6,FALSE))),0,(VLOOKUP(A85,'Récapitulatif HOMMES'!A$13:I$43,6,FALSE)))</f>
        <v>0</v>
      </c>
      <c r="G85" s="8">
        <f>IF(ISNA((VLOOKUP(A85,'Récapitulatif HOMMES'!A$13:I$42,7,FALSE))),0,(VLOOKUP(A85,'Récapitulatif HOMMES'!A$13:L$42,7,FALSE)))</f>
        <v>0</v>
      </c>
      <c r="H85" s="8">
        <f>IF(ISNA((VLOOKUP(G85,'Récapitulatif HOMMES'!G$13:M$43,2,FALSE))),0,(VLOOKUP(G85,'Récapitulatif HOMMES'!G$13:M$43,2,FALSE)))</f>
        <v>0</v>
      </c>
      <c r="I85" s="32"/>
      <c r="J85" s="32"/>
      <c r="K85" s="32"/>
      <c r="L85" s="32"/>
      <c r="M85" s="32"/>
      <c r="N85" s="32"/>
      <c r="O85" s="32"/>
      <c r="P85" s="32"/>
      <c r="Q85" s="32"/>
      <c r="R85" s="32"/>
      <c r="S85" s="32"/>
      <c r="T85" s="32"/>
      <c r="U85" s="32"/>
    </row>
    <row r="86" spans="1:21" ht="20.25" customHeight="1" x14ac:dyDescent="0.3">
      <c r="A86" s="7"/>
      <c r="B86" s="8">
        <f>IF(ISNA((VLOOKUP(A86,'Récapitulatif HOMMES'!A$13:H$43,2,FALSE))),0,(VLOOKUP(A86,'Récapitulatif HOMMES'!A$13:H$43,2,FALSE)))</f>
        <v>0</v>
      </c>
      <c r="C86" s="8">
        <f>IF(ISNA((VLOOKUP(B86,'Récapitulatif HOMMES'!B$13:I$43,2,FALSE))),0,(VLOOKUP(B86,'Récapitulatif HOMMES'!B$13:I$43,2,FALSE)))</f>
        <v>0</v>
      </c>
      <c r="D86" s="8">
        <f>IF(ISNA((VLOOKUP(A86,'Récapitulatif HOMMES'!A$13:K$43,4,FALSE))),0,(VLOOKUP(A86,'Récapitulatif HOMMES'!A$13:K$43,4,FALSE)))</f>
        <v>0</v>
      </c>
      <c r="E86" s="8">
        <f>IF(ISNA((VLOOKUP(A86,'Récapitulatif HOMMES'!A$13:K$43,5,FALSE))),0,(VLOOKUP(A86,'Récapitulatif HOMMES'!A$13:K$43,5,FALSE)))</f>
        <v>0</v>
      </c>
      <c r="F86" s="8">
        <f>IF(ISNA((VLOOKUP(A86,'Récapitulatif HOMMES'!A$13:I$43,6,FALSE))),0,(VLOOKUP(A86,'Récapitulatif HOMMES'!A$13:I$43,6,FALSE)))</f>
        <v>0</v>
      </c>
      <c r="G86" s="8">
        <f>IF(ISNA((VLOOKUP(A86,'Récapitulatif HOMMES'!A$13:I$42,7,FALSE))),0,(VLOOKUP(A86,'Récapitulatif HOMMES'!A$13:L$42,7,FALSE)))</f>
        <v>0</v>
      </c>
      <c r="H86" s="8">
        <f>IF(ISNA((VLOOKUP(G86,'Récapitulatif HOMMES'!G$13:M$43,2,FALSE))),0,(VLOOKUP(G86,'Récapitulatif HOMMES'!G$13:M$43,2,FALSE)))</f>
        <v>0</v>
      </c>
      <c r="I86" s="32"/>
      <c r="J86" s="32"/>
      <c r="K86" s="32"/>
      <c r="L86" s="32"/>
      <c r="M86" s="32"/>
      <c r="N86" s="32"/>
      <c r="O86" s="32"/>
      <c r="P86" s="32"/>
      <c r="Q86" s="32"/>
      <c r="R86" s="32"/>
      <c r="S86" s="32"/>
      <c r="T86" s="32"/>
      <c r="U86" s="32"/>
    </row>
    <row r="87" spans="1:21" ht="20.25" customHeight="1" x14ac:dyDescent="0.3">
      <c r="A87" s="7"/>
      <c r="B87" s="8">
        <f>IF(ISNA((VLOOKUP(A87,'Récapitulatif HOMMES'!A$13:H$43,2,FALSE))),0,(VLOOKUP(A87,'Récapitulatif HOMMES'!A$13:H$43,2,FALSE)))</f>
        <v>0</v>
      </c>
      <c r="C87" s="8">
        <f>IF(ISNA((VLOOKUP(B87,'Récapitulatif HOMMES'!B$13:I$43,2,FALSE))),0,(VLOOKUP(B87,'Récapitulatif HOMMES'!B$13:I$43,2,FALSE)))</f>
        <v>0</v>
      </c>
      <c r="D87" s="8">
        <f>IF(ISNA((VLOOKUP(A87,'Récapitulatif HOMMES'!A$13:K$43,4,FALSE))),0,(VLOOKUP(A87,'Récapitulatif HOMMES'!A$13:K$43,4,FALSE)))</f>
        <v>0</v>
      </c>
      <c r="E87" s="8">
        <f>IF(ISNA((VLOOKUP(A87,'Récapitulatif HOMMES'!A$13:K$43,5,FALSE))),0,(VLOOKUP(A87,'Récapitulatif HOMMES'!A$13:K$43,5,FALSE)))</f>
        <v>0</v>
      </c>
      <c r="F87" s="8">
        <f>IF(ISNA((VLOOKUP(A87,'Récapitulatif HOMMES'!A$13:I$43,6,FALSE))),0,(VLOOKUP(A87,'Récapitulatif HOMMES'!A$13:I$43,6,FALSE)))</f>
        <v>0</v>
      </c>
      <c r="G87" s="8">
        <f>IF(ISNA((VLOOKUP(A87,'Récapitulatif HOMMES'!A$13:I$42,7,FALSE))),0,(VLOOKUP(A87,'Récapitulatif HOMMES'!A$13:L$42,7,FALSE)))</f>
        <v>0</v>
      </c>
      <c r="H87" s="8">
        <f>IF(ISNA((VLOOKUP(G87,'Récapitulatif HOMMES'!G$13:M$43,2,FALSE))),0,(VLOOKUP(G87,'Récapitulatif HOMMES'!G$13:M$43,2,FALSE)))</f>
        <v>0</v>
      </c>
      <c r="I87" s="32"/>
      <c r="J87" s="32"/>
      <c r="K87" s="32"/>
      <c r="L87" s="32"/>
      <c r="M87" s="32"/>
      <c r="N87" s="32"/>
      <c r="O87" s="32"/>
      <c r="P87" s="32"/>
      <c r="Q87" s="32"/>
      <c r="R87" s="32"/>
      <c r="S87" s="32"/>
      <c r="T87" s="32"/>
      <c r="U87" s="32"/>
    </row>
    <row r="88" spans="1:21" ht="18" customHeight="1" x14ac:dyDescent="0.3">
      <c r="I88" s="32"/>
      <c r="J88" s="32"/>
      <c r="K88" s="32"/>
      <c r="L88" s="32"/>
      <c r="M88" s="32"/>
      <c r="N88" s="32"/>
      <c r="O88" s="32"/>
      <c r="P88" s="32"/>
      <c r="Q88" s="32"/>
      <c r="R88" s="32"/>
      <c r="S88" s="32"/>
      <c r="T88" s="32"/>
      <c r="U88" s="32"/>
    </row>
    <row r="89" spans="1:21" ht="20.25" customHeight="1" x14ac:dyDescent="0.3">
      <c r="A89" s="82" t="s">
        <v>23</v>
      </c>
      <c r="B89" s="83"/>
      <c r="C89" s="84" t="s">
        <v>32</v>
      </c>
      <c r="D89" s="85"/>
      <c r="E89" s="85"/>
      <c r="F89" s="85"/>
      <c r="G89" s="85"/>
      <c r="H89" s="86"/>
      <c r="I89" s="32"/>
      <c r="J89" s="32"/>
      <c r="K89" s="32"/>
      <c r="L89" s="32"/>
      <c r="M89" s="32"/>
      <c r="N89" s="32"/>
      <c r="O89" s="32"/>
      <c r="P89" s="32"/>
      <c r="Q89" s="32"/>
      <c r="R89" s="32"/>
      <c r="S89" s="32"/>
      <c r="T89" s="32"/>
      <c r="U89" s="32"/>
    </row>
    <row r="90" spans="1:21" ht="20.25" customHeight="1" x14ac:dyDescent="0.3">
      <c r="A90" s="82" t="s">
        <v>13</v>
      </c>
      <c r="B90" s="83"/>
      <c r="C90" s="84">
        <f>COUNTA(A93:A97)</f>
        <v>0</v>
      </c>
      <c r="D90" s="85"/>
      <c r="E90" s="85"/>
      <c r="F90" s="85"/>
      <c r="G90" s="85"/>
      <c r="H90" s="86"/>
      <c r="I90" s="32"/>
      <c r="J90" s="32"/>
      <c r="K90" s="32"/>
      <c r="L90" s="32"/>
      <c r="M90" s="32"/>
      <c r="N90" s="32"/>
      <c r="O90" s="32"/>
      <c r="P90" s="32"/>
      <c r="Q90" s="32"/>
      <c r="R90" s="32"/>
      <c r="S90" s="32"/>
      <c r="T90" s="32"/>
      <c r="U90" s="32"/>
    </row>
    <row r="91" spans="1:21" ht="22.5" customHeight="1" x14ac:dyDescent="0.3">
      <c r="I91" s="32"/>
      <c r="J91" s="32"/>
      <c r="K91" s="32"/>
      <c r="L91" s="32"/>
      <c r="M91" s="32"/>
      <c r="N91" s="32"/>
      <c r="O91" s="32"/>
      <c r="P91" s="32"/>
      <c r="Q91" s="32"/>
      <c r="R91" s="32"/>
      <c r="S91" s="32"/>
      <c r="T91" s="32"/>
      <c r="U91" s="32"/>
    </row>
    <row r="92" spans="1:21" ht="32.25" customHeight="1" x14ac:dyDescent="0.3">
      <c r="A92" s="4" t="s">
        <v>2</v>
      </c>
      <c r="B92" s="4" t="s">
        <v>8</v>
      </c>
      <c r="C92" s="4" t="s">
        <v>3</v>
      </c>
      <c r="D92" s="4" t="str">
        <f>'(H) KM'!D$11</f>
        <v>CATÉGORIE D'AGE</v>
      </c>
      <c r="E92" s="4" t="str">
        <f>'(H) KM'!E$11</f>
        <v>CATEGORIE DE LICENCE</v>
      </c>
      <c r="F92" s="4" t="s">
        <v>0</v>
      </c>
      <c r="G92" s="4" t="s">
        <v>18</v>
      </c>
      <c r="H92" s="4" t="s">
        <v>1</v>
      </c>
      <c r="I92" s="32"/>
      <c r="J92" s="32"/>
      <c r="K92" s="32"/>
      <c r="L92" s="32"/>
      <c r="M92" s="32"/>
      <c r="N92" s="32"/>
      <c r="O92" s="32"/>
      <c r="P92" s="32"/>
      <c r="Q92" s="32"/>
      <c r="R92" s="32"/>
      <c r="S92" s="32"/>
      <c r="T92" s="32"/>
      <c r="U92" s="32"/>
    </row>
    <row r="93" spans="1:21" ht="20.25" customHeight="1" x14ac:dyDescent="0.3">
      <c r="A93" s="7"/>
      <c r="B93" s="8">
        <f>IF(ISNA((VLOOKUP(A93,'Récapitulatif HOMMES'!A$13:H$43,2,FALSE))),0,(VLOOKUP(A93,'Récapitulatif HOMMES'!A$13:H$43,2,FALSE)))</f>
        <v>0</v>
      </c>
      <c r="C93" s="8">
        <f>IF(ISNA((VLOOKUP(B93,'Récapitulatif HOMMES'!B$13:I$43,2,FALSE))),0,(VLOOKUP(B93,'Récapitulatif HOMMES'!B$13:I$43,2,FALSE)))</f>
        <v>0</v>
      </c>
      <c r="D93" s="8">
        <f>IF(ISNA((VLOOKUP(A93,'Récapitulatif HOMMES'!A$13:K$43,4,FALSE))),0,(VLOOKUP(A93,'Récapitulatif HOMMES'!A$13:K$43,4,FALSE)))</f>
        <v>0</v>
      </c>
      <c r="E93" s="8">
        <f>IF(ISNA((VLOOKUP(A93,'Récapitulatif HOMMES'!A$13:K$43,5,FALSE))),0,(VLOOKUP(A93,'Récapitulatif HOMMES'!A$13:K$43,5,FALSE)))</f>
        <v>0</v>
      </c>
      <c r="F93" s="8">
        <f>IF(ISNA((VLOOKUP(A93,'Récapitulatif HOMMES'!A$13:I$43,6,FALSE))),0,(VLOOKUP(A93,'Récapitulatif HOMMES'!A$13:I$43,6,FALSE)))</f>
        <v>0</v>
      </c>
      <c r="G93" s="8">
        <f>IF(ISNA((VLOOKUP(A93,'Récapitulatif HOMMES'!A$13:I$42,7,FALSE))),0,(VLOOKUP(A93,'Récapitulatif HOMMES'!A$13:L$42,7,FALSE)))</f>
        <v>0</v>
      </c>
      <c r="H93" s="8">
        <f>IF(ISNA((VLOOKUP(G93,'Récapitulatif HOMMES'!G$13:M$43,2,FALSE))),0,(VLOOKUP(G93,'Récapitulatif HOMMES'!G$13:M$43,2,FALSE)))</f>
        <v>0</v>
      </c>
      <c r="I93" s="32"/>
      <c r="J93" s="32"/>
      <c r="K93" s="32"/>
      <c r="L93" s="32"/>
      <c r="M93" s="32"/>
      <c r="N93" s="32"/>
      <c r="O93" s="32"/>
      <c r="P93" s="32"/>
      <c r="Q93" s="32"/>
      <c r="R93" s="32"/>
      <c r="S93" s="32"/>
      <c r="T93" s="32"/>
      <c r="U93" s="32"/>
    </row>
    <row r="94" spans="1:21" ht="20.25" customHeight="1" x14ac:dyDescent="0.3">
      <c r="A94" s="7"/>
      <c r="B94" s="8">
        <f>IF(ISNA((VLOOKUP(A94,'Récapitulatif HOMMES'!A$13:H$43,2,FALSE))),0,(VLOOKUP(A94,'Récapitulatif HOMMES'!A$13:H$43,2,FALSE)))</f>
        <v>0</v>
      </c>
      <c r="C94" s="8">
        <f>IF(ISNA((VLOOKUP(B94,'Récapitulatif HOMMES'!B$13:I$43,2,FALSE))),0,(VLOOKUP(B94,'Récapitulatif HOMMES'!B$13:I$43,2,FALSE)))</f>
        <v>0</v>
      </c>
      <c r="D94" s="8">
        <f>IF(ISNA((VLOOKUP(A94,'Récapitulatif HOMMES'!A$13:K$43,4,FALSE))),0,(VLOOKUP(A94,'Récapitulatif HOMMES'!A$13:K$43,4,FALSE)))</f>
        <v>0</v>
      </c>
      <c r="E94" s="8">
        <f>IF(ISNA((VLOOKUP(A94,'Récapitulatif HOMMES'!A$13:K$43,5,FALSE))),0,(VLOOKUP(A94,'Récapitulatif HOMMES'!A$13:K$43,5,FALSE)))</f>
        <v>0</v>
      </c>
      <c r="F94" s="8">
        <f>IF(ISNA((VLOOKUP(A94,'Récapitulatif HOMMES'!A$13:I$43,6,FALSE))),0,(VLOOKUP(A94,'Récapitulatif HOMMES'!A$13:I$43,6,FALSE)))</f>
        <v>0</v>
      </c>
      <c r="G94" s="8">
        <f>IF(ISNA((VLOOKUP(A94,'Récapitulatif HOMMES'!A$13:I$42,7,FALSE))),0,(VLOOKUP(A94,'Récapitulatif HOMMES'!A$13:L$42,7,FALSE)))</f>
        <v>0</v>
      </c>
      <c r="H94" s="8">
        <f>IF(ISNA((VLOOKUP(G94,'Récapitulatif HOMMES'!G$13:M$43,2,FALSE))),0,(VLOOKUP(G94,'Récapitulatif HOMMES'!G$13:M$43,2,FALSE)))</f>
        <v>0</v>
      </c>
      <c r="I94" s="32"/>
      <c r="J94" s="32"/>
      <c r="K94" s="32"/>
      <c r="L94" s="32"/>
      <c r="M94" s="32"/>
      <c r="N94" s="32"/>
      <c r="O94" s="32"/>
      <c r="P94" s="32"/>
      <c r="Q94" s="32"/>
      <c r="R94" s="32"/>
      <c r="S94" s="32"/>
      <c r="T94" s="32"/>
      <c r="U94" s="32"/>
    </row>
    <row r="95" spans="1:21" ht="20.25" customHeight="1" x14ac:dyDescent="0.3">
      <c r="A95" s="7"/>
      <c r="B95" s="8">
        <f>IF(ISNA((VLOOKUP(A95,'Récapitulatif HOMMES'!A$13:H$43,2,FALSE))),0,(VLOOKUP(A95,'Récapitulatif HOMMES'!A$13:H$43,2,FALSE)))</f>
        <v>0</v>
      </c>
      <c r="C95" s="8">
        <f>IF(ISNA((VLOOKUP(B95,'Récapitulatif HOMMES'!B$13:I$43,2,FALSE))),0,(VLOOKUP(B95,'Récapitulatif HOMMES'!B$13:I$43,2,FALSE)))</f>
        <v>0</v>
      </c>
      <c r="D95" s="8">
        <f>IF(ISNA((VLOOKUP(A95,'Récapitulatif HOMMES'!A$13:K$43,4,FALSE))),0,(VLOOKUP(A95,'Récapitulatif HOMMES'!A$13:K$43,4,FALSE)))</f>
        <v>0</v>
      </c>
      <c r="E95" s="8">
        <f>IF(ISNA((VLOOKUP(A95,'Récapitulatif HOMMES'!A$13:K$43,5,FALSE))),0,(VLOOKUP(A95,'Récapitulatif HOMMES'!A$13:K$43,5,FALSE)))</f>
        <v>0</v>
      </c>
      <c r="F95" s="8">
        <f>IF(ISNA((VLOOKUP(A95,'Récapitulatif HOMMES'!A$13:I$43,6,FALSE))),0,(VLOOKUP(A95,'Récapitulatif HOMMES'!A$13:I$43,6,FALSE)))</f>
        <v>0</v>
      </c>
      <c r="G95" s="8">
        <f>IF(ISNA((VLOOKUP(A95,'Récapitulatif HOMMES'!A$13:I$42,7,FALSE))),0,(VLOOKUP(A95,'Récapitulatif HOMMES'!A$13:L$42,7,FALSE)))</f>
        <v>0</v>
      </c>
      <c r="H95" s="8">
        <f>IF(ISNA((VLOOKUP(G95,'Récapitulatif HOMMES'!G$13:M$43,2,FALSE))),0,(VLOOKUP(G95,'Récapitulatif HOMMES'!G$13:M$43,2,FALSE)))</f>
        <v>0</v>
      </c>
      <c r="I95" s="32"/>
      <c r="J95" s="32"/>
      <c r="K95" s="32"/>
      <c r="L95" s="32"/>
      <c r="M95" s="32"/>
      <c r="N95" s="32"/>
      <c r="O95" s="32"/>
      <c r="P95" s="32"/>
      <c r="Q95" s="32"/>
      <c r="R95" s="32"/>
      <c r="S95" s="32"/>
      <c r="T95" s="32"/>
      <c r="U95" s="32"/>
    </row>
    <row r="96" spans="1:21" ht="20.25" customHeight="1" x14ac:dyDescent="0.3">
      <c r="A96" s="7"/>
      <c r="B96" s="8">
        <f>IF(ISNA((VLOOKUP(A96,'Récapitulatif HOMMES'!A$13:H$43,2,FALSE))),0,(VLOOKUP(A96,'Récapitulatif HOMMES'!A$13:H$43,2,FALSE)))</f>
        <v>0</v>
      </c>
      <c r="C96" s="8">
        <f>IF(ISNA((VLOOKUP(B96,'Récapitulatif HOMMES'!B$13:I$43,2,FALSE))),0,(VLOOKUP(B96,'Récapitulatif HOMMES'!B$13:I$43,2,FALSE)))</f>
        <v>0</v>
      </c>
      <c r="D96" s="8">
        <f>IF(ISNA((VLOOKUP(A96,'Récapitulatif HOMMES'!A$13:K$43,4,FALSE))),0,(VLOOKUP(A96,'Récapitulatif HOMMES'!A$13:K$43,4,FALSE)))</f>
        <v>0</v>
      </c>
      <c r="E96" s="8">
        <f>IF(ISNA((VLOOKUP(A96,'Récapitulatif HOMMES'!A$13:K$43,5,FALSE))),0,(VLOOKUP(A96,'Récapitulatif HOMMES'!A$13:K$43,5,FALSE)))</f>
        <v>0</v>
      </c>
      <c r="F96" s="8">
        <f>IF(ISNA((VLOOKUP(A96,'Récapitulatif HOMMES'!A$13:I$43,6,FALSE))),0,(VLOOKUP(A96,'Récapitulatif HOMMES'!A$13:I$43,6,FALSE)))</f>
        <v>0</v>
      </c>
      <c r="G96" s="8">
        <f>IF(ISNA((VLOOKUP(A96,'Récapitulatif HOMMES'!A$13:I$42,7,FALSE))),0,(VLOOKUP(A96,'Récapitulatif HOMMES'!A$13:L$42,7,FALSE)))</f>
        <v>0</v>
      </c>
      <c r="H96" s="8">
        <f>IF(ISNA((VLOOKUP(G96,'Récapitulatif HOMMES'!G$13:M$43,2,FALSE))),0,(VLOOKUP(G96,'Récapitulatif HOMMES'!G$13:M$43,2,FALSE)))</f>
        <v>0</v>
      </c>
      <c r="I96" s="32"/>
      <c r="J96" s="32"/>
      <c r="K96" s="32"/>
      <c r="L96" s="32"/>
      <c r="M96" s="32"/>
      <c r="N96" s="32"/>
      <c r="O96" s="32"/>
      <c r="P96" s="32"/>
      <c r="Q96" s="32"/>
      <c r="R96" s="32"/>
      <c r="S96" s="32"/>
      <c r="T96" s="32"/>
      <c r="U96" s="32"/>
    </row>
    <row r="97" spans="1:21" ht="20.25" customHeight="1" x14ac:dyDescent="0.3">
      <c r="A97" s="7"/>
      <c r="B97" s="8">
        <f>IF(ISNA((VLOOKUP(A97,'Récapitulatif HOMMES'!A$13:H$43,2,FALSE))),0,(VLOOKUP(A97,'Récapitulatif HOMMES'!A$13:H$43,2,FALSE)))</f>
        <v>0</v>
      </c>
      <c r="C97" s="8">
        <f>IF(ISNA((VLOOKUP(B97,'Récapitulatif HOMMES'!B$13:I$43,2,FALSE))),0,(VLOOKUP(B97,'Récapitulatif HOMMES'!B$13:I$43,2,FALSE)))</f>
        <v>0</v>
      </c>
      <c r="D97" s="8">
        <f>IF(ISNA((VLOOKUP(A97,'Récapitulatif HOMMES'!A$13:K$43,4,FALSE))),0,(VLOOKUP(A97,'Récapitulatif HOMMES'!A$13:K$43,4,FALSE)))</f>
        <v>0</v>
      </c>
      <c r="E97" s="8">
        <f>IF(ISNA((VLOOKUP(A97,'Récapitulatif HOMMES'!A$13:K$43,5,FALSE))),0,(VLOOKUP(A97,'Récapitulatif HOMMES'!A$13:K$43,5,FALSE)))</f>
        <v>0</v>
      </c>
      <c r="F97" s="8">
        <f>IF(ISNA((VLOOKUP(A97,'Récapitulatif HOMMES'!A$13:I$43,6,FALSE))),0,(VLOOKUP(A97,'Récapitulatif HOMMES'!A$13:I$43,6,FALSE)))</f>
        <v>0</v>
      </c>
      <c r="G97" s="8">
        <f>IF(ISNA((VLOOKUP(A97,'Récapitulatif HOMMES'!A$13:I$42,7,FALSE))),0,(VLOOKUP(A97,'Récapitulatif HOMMES'!A$13:L$42,7,FALSE)))</f>
        <v>0</v>
      </c>
      <c r="H97" s="8">
        <f>IF(ISNA((VLOOKUP(G97,'Récapitulatif HOMMES'!G$13:M$43,2,FALSE))),0,(VLOOKUP(G97,'Récapitulatif HOMMES'!G$13:M$43,2,FALSE)))</f>
        <v>0</v>
      </c>
      <c r="I97" s="32"/>
      <c r="J97" s="32"/>
      <c r="K97" s="32"/>
      <c r="L97" s="32"/>
      <c r="M97" s="32"/>
      <c r="N97" s="32"/>
      <c r="O97" s="32"/>
      <c r="P97" s="32"/>
      <c r="Q97" s="32"/>
      <c r="R97" s="32"/>
      <c r="S97" s="32"/>
      <c r="T97" s="32"/>
      <c r="U97" s="32"/>
    </row>
    <row r="98" spans="1:21" ht="18" customHeight="1" x14ac:dyDescent="0.3">
      <c r="I98" s="32"/>
      <c r="J98" s="32"/>
      <c r="K98" s="32"/>
      <c r="L98" s="32"/>
      <c r="M98" s="32"/>
      <c r="N98" s="32"/>
      <c r="O98" s="32"/>
      <c r="P98" s="32"/>
      <c r="Q98" s="32"/>
      <c r="R98" s="32"/>
      <c r="S98" s="32"/>
      <c r="T98" s="32"/>
      <c r="U98" s="32"/>
    </row>
    <row r="99" spans="1:21" ht="18" customHeight="1" x14ac:dyDescent="0.3">
      <c r="I99" s="32"/>
      <c r="J99" s="32"/>
      <c r="K99" s="32"/>
      <c r="L99" s="32"/>
      <c r="M99" s="32"/>
      <c r="N99" s="32"/>
      <c r="O99" s="32"/>
      <c r="P99" s="32"/>
      <c r="Q99" s="32"/>
      <c r="R99" s="32"/>
      <c r="S99" s="32"/>
      <c r="T99" s="32"/>
      <c r="U99" s="32"/>
    </row>
    <row r="100" spans="1:21" ht="18" customHeight="1" x14ac:dyDescent="0.3">
      <c r="I100" s="32"/>
      <c r="J100" s="32"/>
      <c r="K100" s="32"/>
      <c r="L100" s="32"/>
      <c r="M100" s="32"/>
      <c r="N100" s="32"/>
      <c r="O100" s="32"/>
      <c r="P100" s="32"/>
      <c r="Q100" s="32"/>
      <c r="R100" s="32"/>
      <c r="S100" s="32"/>
      <c r="T100" s="32"/>
      <c r="U100" s="32"/>
    </row>
    <row r="101" spans="1:21" ht="18" customHeight="1" x14ac:dyDescent="0.3">
      <c r="I101" s="32"/>
      <c r="J101" s="32"/>
      <c r="K101" s="32"/>
      <c r="L101" s="32"/>
      <c r="M101" s="32"/>
      <c r="N101" s="32"/>
      <c r="O101" s="32"/>
      <c r="P101" s="32"/>
      <c r="Q101" s="32"/>
      <c r="R101" s="32"/>
      <c r="S101" s="32"/>
      <c r="T101" s="32"/>
      <c r="U101" s="32"/>
    </row>
    <row r="102" spans="1:21" ht="18" customHeight="1" x14ac:dyDescent="0.3">
      <c r="I102" s="32"/>
      <c r="J102" s="32"/>
      <c r="K102" s="32"/>
      <c r="L102" s="32"/>
      <c r="M102" s="32"/>
      <c r="N102" s="32"/>
      <c r="O102" s="32"/>
      <c r="P102" s="32"/>
      <c r="Q102" s="32"/>
      <c r="R102" s="32"/>
      <c r="S102" s="32"/>
      <c r="T102" s="32"/>
      <c r="U102" s="32"/>
    </row>
    <row r="103" spans="1:21" ht="18" customHeight="1" x14ac:dyDescent="0.3">
      <c r="I103" s="32"/>
      <c r="J103" s="32"/>
      <c r="K103" s="32"/>
      <c r="L103" s="32"/>
      <c r="M103" s="32"/>
      <c r="N103" s="32"/>
      <c r="O103" s="32"/>
      <c r="P103" s="32"/>
      <c r="Q103" s="32"/>
      <c r="R103" s="32"/>
      <c r="S103" s="32"/>
      <c r="T103" s="32"/>
      <c r="U103" s="32"/>
    </row>
    <row r="104" spans="1:21" ht="18" customHeight="1" x14ac:dyDescent="0.3">
      <c r="I104" s="32"/>
      <c r="J104" s="32"/>
      <c r="K104" s="32"/>
      <c r="L104" s="32"/>
      <c r="M104" s="32"/>
      <c r="N104" s="32"/>
      <c r="O104" s="32"/>
      <c r="P104" s="32"/>
      <c r="Q104" s="32"/>
      <c r="R104" s="32"/>
      <c r="S104" s="32"/>
      <c r="T104" s="32"/>
      <c r="U104" s="32"/>
    </row>
    <row r="105" spans="1:21" ht="18" customHeight="1" x14ac:dyDescent="0.3">
      <c r="I105" s="32"/>
      <c r="J105" s="32"/>
      <c r="K105" s="32"/>
      <c r="L105" s="32"/>
      <c r="M105" s="32"/>
      <c r="N105" s="32"/>
      <c r="O105" s="32"/>
      <c r="P105" s="32"/>
      <c r="Q105" s="32"/>
      <c r="R105" s="32"/>
      <c r="S105" s="32"/>
      <c r="T105" s="32"/>
      <c r="U105" s="32"/>
    </row>
    <row r="106" spans="1:21" ht="18" customHeight="1" x14ac:dyDescent="0.3">
      <c r="I106" s="32"/>
      <c r="J106" s="32"/>
      <c r="K106" s="32"/>
      <c r="L106" s="32"/>
      <c r="M106" s="32"/>
      <c r="N106" s="32"/>
      <c r="O106" s="32"/>
      <c r="P106" s="32"/>
      <c r="Q106" s="32"/>
      <c r="R106" s="32"/>
      <c r="S106" s="32"/>
      <c r="T106" s="32"/>
      <c r="U106" s="32"/>
    </row>
    <row r="107" spans="1:21" ht="18" customHeight="1" x14ac:dyDescent="0.3">
      <c r="I107" s="32"/>
      <c r="J107" s="32"/>
      <c r="K107" s="32"/>
      <c r="L107" s="32"/>
      <c r="M107" s="32"/>
      <c r="N107" s="32"/>
      <c r="O107" s="32"/>
      <c r="P107" s="32"/>
      <c r="Q107" s="32"/>
      <c r="R107" s="32"/>
      <c r="S107" s="32"/>
      <c r="T107" s="32"/>
      <c r="U107" s="32"/>
    </row>
    <row r="108" spans="1:21" ht="18" customHeight="1" x14ac:dyDescent="0.3">
      <c r="I108" s="32"/>
      <c r="J108" s="32"/>
      <c r="K108" s="32"/>
      <c r="L108" s="32"/>
      <c r="M108" s="32"/>
      <c r="N108" s="32"/>
      <c r="O108" s="32"/>
      <c r="P108" s="32"/>
      <c r="Q108" s="32"/>
      <c r="R108" s="32"/>
      <c r="S108" s="32"/>
      <c r="T108" s="32"/>
      <c r="U108" s="32"/>
    </row>
    <row r="109" spans="1:21" ht="18" customHeight="1" x14ac:dyDescent="0.3">
      <c r="I109" s="32"/>
      <c r="J109" s="32"/>
      <c r="K109" s="32"/>
      <c r="L109" s="32"/>
      <c r="M109" s="32"/>
      <c r="N109" s="32"/>
      <c r="O109" s="32"/>
      <c r="P109" s="32"/>
      <c r="Q109" s="32"/>
      <c r="R109" s="32"/>
      <c r="S109" s="32"/>
      <c r="T109" s="32"/>
      <c r="U109" s="32"/>
    </row>
    <row r="110" spans="1:21" ht="18" customHeight="1" x14ac:dyDescent="0.3">
      <c r="I110" s="32"/>
      <c r="J110" s="32"/>
      <c r="K110" s="32"/>
      <c r="L110" s="32"/>
      <c r="M110" s="32"/>
      <c r="N110" s="32"/>
      <c r="O110" s="32"/>
      <c r="P110" s="32"/>
      <c r="Q110" s="32"/>
      <c r="R110" s="32"/>
      <c r="S110" s="32"/>
      <c r="T110" s="32"/>
      <c r="U110" s="32"/>
    </row>
    <row r="111" spans="1:21" ht="18" customHeight="1" x14ac:dyDescent="0.3">
      <c r="I111" s="32"/>
      <c r="J111" s="32"/>
      <c r="K111" s="32"/>
      <c r="L111" s="32"/>
      <c r="M111" s="32"/>
      <c r="N111" s="32"/>
      <c r="O111" s="32"/>
      <c r="P111" s="32"/>
      <c r="Q111" s="32"/>
      <c r="R111" s="32"/>
      <c r="S111" s="32"/>
      <c r="T111" s="32"/>
      <c r="U111" s="32"/>
    </row>
    <row r="112" spans="1:21" ht="18" customHeight="1" x14ac:dyDescent="0.3">
      <c r="I112" s="32"/>
      <c r="J112" s="32"/>
      <c r="K112" s="32"/>
      <c r="L112" s="32"/>
      <c r="M112" s="32"/>
      <c r="N112" s="32"/>
      <c r="O112" s="32"/>
      <c r="P112" s="32"/>
      <c r="Q112" s="32"/>
      <c r="R112" s="32"/>
      <c r="S112" s="32"/>
      <c r="T112" s="32"/>
      <c r="U112" s="32"/>
    </row>
    <row r="113" spans="9:21" ht="18" customHeight="1" x14ac:dyDescent="0.3">
      <c r="I113" s="32"/>
      <c r="J113" s="32"/>
      <c r="K113" s="32"/>
      <c r="L113" s="32"/>
      <c r="M113" s="32"/>
      <c r="N113" s="32"/>
      <c r="O113" s="32"/>
      <c r="P113" s="32"/>
      <c r="Q113" s="32"/>
      <c r="R113" s="32"/>
      <c r="S113" s="32"/>
      <c r="T113" s="32"/>
      <c r="U113" s="32"/>
    </row>
    <row r="114" spans="9:21" ht="18" customHeight="1" x14ac:dyDescent="0.3">
      <c r="I114" s="32"/>
      <c r="J114" s="32"/>
      <c r="K114" s="32"/>
      <c r="L114" s="32"/>
      <c r="M114" s="32"/>
      <c r="N114" s="32"/>
      <c r="O114" s="32"/>
      <c r="P114" s="32"/>
      <c r="Q114" s="32"/>
      <c r="R114" s="32"/>
      <c r="S114" s="32"/>
      <c r="T114" s="32"/>
      <c r="U114" s="32"/>
    </row>
    <row r="115" spans="9:21" ht="18" customHeight="1" x14ac:dyDescent="0.3">
      <c r="I115" s="32"/>
      <c r="J115" s="32"/>
      <c r="K115" s="32"/>
      <c r="L115" s="32"/>
      <c r="M115" s="32"/>
      <c r="N115" s="32"/>
      <c r="O115" s="32"/>
      <c r="P115" s="32"/>
      <c r="Q115" s="32"/>
      <c r="R115" s="32"/>
      <c r="S115" s="32"/>
      <c r="T115" s="32"/>
      <c r="U115" s="32"/>
    </row>
    <row r="116" spans="9:21" ht="18" customHeight="1" x14ac:dyDescent="0.3">
      <c r="I116" s="32"/>
      <c r="J116" s="32"/>
      <c r="K116" s="32"/>
      <c r="L116" s="32"/>
      <c r="M116" s="32"/>
      <c r="N116" s="32"/>
      <c r="O116" s="32"/>
      <c r="P116" s="32"/>
      <c r="Q116" s="32"/>
      <c r="R116" s="32"/>
      <c r="S116" s="32"/>
      <c r="T116" s="32"/>
      <c r="U116" s="32"/>
    </row>
    <row r="117" spans="9:21" ht="18" customHeight="1" x14ac:dyDescent="0.3">
      <c r="I117" s="32"/>
      <c r="J117" s="32"/>
      <c r="K117" s="32"/>
      <c r="L117" s="32"/>
      <c r="M117" s="32"/>
      <c r="N117" s="32"/>
      <c r="O117" s="32"/>
      <c r="P117" s="32"/>
      <c r="Q117" s="32"/>
      <c r="R117" s="32"/>
      <c r="S117" s="32"/>
      <c r="T117" s="32"/>
      <c r="U117" s="32"/>
    </row>
    <row r="118" spans="9:21" ht="18" customHeight="1" x14ac:dyDescent="0.3">
      <c r="I118" s="32"/>
      <c r="J118" s="32"/>
      <c r="K118" s="32"/>
      <c r="L118" s="32"/>
      <c r="M118" s="32"/>
      <c r="N118" s="32"/>
      <c r="O118" s="32"/>
      <c r="P118" s="32"/>
      <c r="Q118" s="32"/>
      <c r="R118" s="32"/>
      <c r="S118" s="32"/>
      <c r="T118" s="32"/>
      <c r="U118" s="32"/>
    </row>
    <row r="119" spans="9:21" ht="18" customHeight="1" x14ac:dyDescent="0.3">
      <c r="I119" s="32"/>
      <c r="J119" s="32"/>
      <c r="K119" s="32"/>
      <c r="L119" s="32"/>
      <c r="M119" s="32"/>
      <c r="N119" s="32"/>
      <c r="O119" s="32"/>
      <c r="P119" s="32"/>
      <c r="Q119" s="32"/>
      <c r="R119" s="32"/>
      <c r="S119" s="32"/>
      <c r="T119" s="32"/>
      <c r="U119" s="32"/>
    </row>
    <row r="120" spans="9:21" ht="18" customHeight="1" x14ac:dyDescent="0.3">
      <c r="I120" s="32"/>
      <c r="J120" s="32"/>
      <c r="K120" s="32"/>
      <c r="L120" s="32"/>
      <c r="M120" s="32"/>
      <c r="N120" s="32"/>
      <c r="O120" s="32"/>
      <c r="P120" s="32"/>
      <c r="Q120" s="32"/>
      <c r="R120" s="32"/>
      <c r="S120" s="32"/>
      <c r="T120" s="32"/>
      <c r="U120" s="32"/>
    </row>
    <row r="121" spans="9:21" ht="18" customHeight="1" x14ac:dyDescent="0.3">
      <c r="I121" s="32"/>
      <c r="J121" s="32"/>
      <c r="K121" s="32"/>
      <c r="L121" s="32"/>
      <c r="M121" s="32"/>
      <c r="N121" s="32"/>
      <c r="O121" s="32"/>
      <c r="P121" s="32"/>
      <c r="Q121" s="32"/>
      <c r="R121" s="32"/>
      <c r="S121" s="32"/>
      <c r="T121" s="32"/>
      <c r="U121" s="32"/>
    </row>
    <row r="122" spans="9:21" ht="18" customHeight="1" x14ac:dyDescent="0.3">
      <c r="I122" s="32"/>
      <c r="J122" s="32"/>
      <c r="K122" s="32"/>
      <c r="L122" s="32"/>
      <c r="M122" s="32"/>
      <c r="N122" s="32"/>
      <c r="O122" s="32"/>
      <c r="P122" s="32"/>
      <c r="Q122" s="32"/>
      <c r="R122" s="32"/>
      <c r="S122" s="32"/>
      <c r="T122" s="32"/>
      <c r="U122" s="32"/>
    </row>
    <row r="123" spans="9:21" x14ac:dyDescent="0.3">
      <c r="I123" s="32"/>
      <c r="J123" s="32"/>
      <c r="K123" s="32"/>
      <c r="L123" s="32"/>
      <c r="M123" s="32"/>
      <c r="N123" s="32"/>
      <c r="O123" s="32"/>
      <c r="P123" s="32"/>
      <c r="Q123" s="32"/>
      <c r="R123" s="32"/>
      <c r="S123" s="32"/>
      <c r="T123" s="32"/>
      <c r="U123" s="32"/>
    </row>
  </sheetData>
  <sheetProtection algorithmName="SHA-512" hashValue="cWms8/4MzW47s3w9yxRnAKg5J7crYWWYqs/ZUziMW3YpwzH8faIN7bxCVwk+IXxCeLYxgpPJGVXekoKvoZB+Pw==" saltValue="djXayzq8GF/p+zuRe8AxNA==" spinCount="100000" sheet="1" selectLockedCells="1"/>
  <mergeCells count="43">
    <mergeCell ref="A1:H1"/>
    <mergeCell ref="A2:H2"/>
    <mergeCell ref="A3:H3"/>
    <mergeCell ref="A5:B5"/>
    <mergeCell ref="C5:H5"/>
    <mergeCell ref="A6:B6"/>
    <mergeCell ref="C6:H6"/>
    <mergeCell ref="A8:B8"/>
    <mergeCell ref="C8:H8"/>
    <mergeCell ref="A9:B9"/>
    <mergeCell ref="C9:H9"/>
    <mergeCell ref="A18:B18"/>
    <mergeCell ref="C18:H18"/>
    <mergeCell ref="A19:B19"/>
    <mergeCell ref="C19:H19"/>
    <mergeCell ref="A28:B28"/>
    <mergeCell ref="C28:H28"/>
    <mergeCell ref="A29:B29"/>
    <mergeCell ref="C29:H29"/>
    <mergeCell ref="A38:B38"/>
    <mergeCell ref="C38:H38"/>
    <mergeCell ref="A39:B39"/>
    <mergeCell ref="C39:H39"/>
    <mergeCell ref="A48:B48"/>
    <mergeCell ref="C48:H48"/>
    <mergeCell ref="A49:B49"/>
    <mergeCell ref="C49:H49"/>
    <mergeCell ref="A58:B58"/>
    <mergeCell ref="C58:H58"/>
    <mergeCell ref="A59:B59"/>
    <mergeCell ref="C59:H59"/>
    <mergeCell ref="A69:B69"/>
    <mergeCell ref="C69:H69"/>
    <mergeCell ref="A70:B70"/>
    <mergeCell ref="C70:H70"/>
    <mergeCell ref="A90:B90"/>
    <mergeCell ref="C90:H90"/>
    <mergeCell ref="A79:B79"/>
    <mergeCell ref="C79:H79"/>
    <mergeCell ref="A80:B80"/>
    <mergeCell ref="C80:H80"/>
    <mergeCell ref="A89:B89"/>
    <mergeCell ref="C89:H89"/>
  </mergeCells>
  <dataValidations count="1">
    <dataValidation type="custom" allowBlank="1" showInputMessage="1" showErrorMessage="1" sqref="C5 C9:C10 C19 C29 C39 C49 C59 C70 C80 C90" xr:uid="{00000000-0002-0000-0600-000000000000}">
      <formula1>EXACT(C5,UPPER(C5))</formula1>
    </dataValidation>
  </dataValidations>
  <pageMargins left="0" right="0" top="0" bottom="0.39370078740157483" header="0" footer="0"/>
  <pageSetup paperSize="9" scale="76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4" tint="-0.499984740745262"/>
    <pageSetUpPr fitToPage="1"/>
  </sheetPr>
  <dimension ref="A1:U44"/>
  <sheetViews>
    <sheetView zoomScaleNormal="100" workbookViewId="0">
      <selection activeCell="H13" sqref="H13"/>
    </sheetView>
  </sheetViews>
  <sheetFormatPr baseColWidth="10" defaultColWidth="11.44140625" defaultRowHeight="11.4" x14ac:dyDescent="0.3"/>
  <cols>
    <col min="1" max="1" width="3.6640625" style="11" customWidth="1"/>
    <col min="2" max="2" width="24.6640625" style="11" customWidth="1"/>
    <col min="3" max="3" width="5.6640625" style="11" customWidth="1"/>
    <col min="4" max="5" width="18.5546875" style="11" customWidth="1"/>
    <col min="6" max="6" width="28.6640625" style="11" customWidth="1"/>
    <col min="7" max="7" width="12.6640625" style="11" customWidth="1"/>
    <col min="8" max="8" width="17.109375" style="11" customWidth="1"/>
    <col min="9" max="16384" width="11.44140625" style="11"/>
  </cols>
  <sheetData>
    <row r="1" spans="1:21" ht="25.5" customHeight="1" x14ac:dyDescent="0.3">
      <c r="A1" s="68" t="str">
        <f>'Récapitulatif HOMMES'!A1</f>
        <v>CHAMPIONNATS DE FRANCE</v>
      </c>
      <c r="B1" s="68"/>
      <c r="C1" s="68"/>
      <c r="D1" s="68"/>
      <c r="E1" s="68"/>
      <c r="F1" s="68"/>
      <c r="G1" s="68"/>
      <c r="H1" s="68"/>
    </row>
    <row r="2" spans="1:21" s="27" customFormat="1" ht="25.5" customHeight="1" x14ac:dyDescent="0.65">
      <c r="A2" s="69" t="str">
        <f>'Récapitulatif HOMMES'!A2</f>
        <v>MASTERS PISTE 2020</v>
      </c>
      <c r="B2" s="69"/>
      <c r="C2" s="69"/>
      <c r="D2" s="69"/>
      <c r="E2" s="69"/>
      <c r="F2" s="69"/>
      <c r="G2" s="69"/>
      <c r="H2" s="69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3"/>
      <c r="U2" s="23"/>
    </row>
    <row r="3" spans="1:21" ht="21" customHeight="1" x14ac:dyDescent="0.3">
      <c r="A3" s="71" t="str">
        <f>'Récapitulatif HOMMES'!A3</f>
        <v>Vélodrome du CREPS  - BOURGES (CENTRE-VAL DE LOIRE)</v>
      </c>
      <c r="B3" s="71"/>
      <c r="C3" s="71"/>
      <c r="D3" s="71"/>
      <c r="E3" s="71"/>
      <c r="F3" s="71"/>
      <c r="G3" s="71"/>
      <c r="H3" s="71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29"/>
      <c r="U3" s="29"/>
    </row>
    <row r="4" spans="1:21" ht="22.5" customHeight="1" x14ac:dyDescent="0.3">
      <c r="A4" s="22"/>
      <c r="B4" s="22"/>
      <c r="C4" s="22"/>
      <c r="D4" s="22"/>
      <c r="E4" s="58"/>
      <c r="F4" s="22"/>
      <c r="G4" s="22"/>
      <c r="H4" s="2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</row>
    <row r="5" spans="1:21" ht="20.25" customHeight="1" x14ac:dyDescent="0.3">
      <c r="A5" s="78" t="s">
        <v>21</v>
      </c>
      <c r="B5" s="78"/>
      <c r="C5" s="79">
        <f>'Récapitulatif HOMMES'!C8</f>
        <v>0</v>
      </c>
      <c r="D5" s="79"/>
      <c r="E5" s="79"/>
      <c r="F5" s="79"/>
      <c r="G5" s="79"/>
      <c r="H5" s="79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</row>
    <row r="6" spans="1:21" ht="20.25" customHeight="1" x14ac:dyDescent="0.3">
      <c r="A6" s="64" t="s">
        <v>7</v>
      </c>
      <c r="B6" s="64"/>
      <c r="C6" s="80" t="s">
        <v>40</v>
      </c>
      <c r="D6" s="80"/>
      <c r="E6" s="80"/>
      <c r="F6" s="80"/>
      <c r="G6" s="80"/>
      <c r="H6" s="80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</row>
    <row r="7" spans="1:21" ht="11.25" customHeight="1" x14ac:dyDescent="0.3">
      <c r="A7" s="18"/>
      <c r="B7" s="18"/>
      <c r="C7" s="19"/>
      <c r="D7" s="19"/>
      <c r="E7" s="19"/>
      <c r="F7" s="19"/>
      <c r="G7" s="19"/>
      <c r="H7" s="19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</row>
    <row r="8" spans="1:21" ht="20.25" customHeight="1" x14ac:dyDescent="0.3">
      <c r="A8" s="64" t="s">
        <v>23</v>
      </c>
      <c r="B8" s="64"/>
      <c r="C8" s="81" t="s">
        <v>34</v>
      </c>
      <c r="D8" s="81"/>
      <c r="E8" s="81"/>
      <c r="F8" s="81"/>
      <c r="G8" s="81"/>
      <c r="H8" s="81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</row>
    <row r="9" spans="1:21" ht="20.25" customHeight="1" x14ac:dyDescent="0.3">
      <c r="A9" s="64" t="s">
        <v>13</v>
      </c>
      <c r="B9" s="64"/>
      <c r="C9" s="77">
        <f>COUNTA(A13,A21)</f>
        <v>0</v>
      </c>
      <c r="D9" s="77"/>
      <c r="E9" s="77"/>
      <c r="F9" s="77"/>
      <c r="G9" s="77"/>
      <c r="H9" s="77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</row>
    <row r="10" spans="1:21" ht="22.5" customHeight="1" x14ac:dyDescent="0.3">
      <c r="A10" s="2"/>
      <c r="B10" s="2"/>
      <c r="C10" s="3"/>
      <c r="D10" s="3"/>
      <c r="E10" s="3"/>
      <c r="F10" s="3"/>
      <c r="G10" s="22"/>
      <c r="H10" s="2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</row>
    <row r="11" spans="1:21" ht="22.5" customHeight="1" x14ac:dyDescent="0.3">
      <c r="A11" s="90" t="s">
        <v>35</v>
      </c>
      <c r="B11" s="90"/>
      <c r="C11" s="90"/>
      <c r="D11" s="90"/>
      <c r="E11" s="90"/>
      <c r="F11" s="90"/>
      <c r="G11" s="90"/>
      <c r="H11" s="90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</row>
    <row r="12" spans="1:21" ht="32.25" customHeight="1" x14ac:dyDescent="0.3">
      <c r="A12" s="4" t="s">
        <v>2</v>
      </c>
      <c r="B12" s="4" t="s">
        <v>8</v>
      </c>
      <c r="C12" s="4" t="s">
        <v>3</v>
      </c>
      <c r="D12" s="4" t="str">
        <f>'(H) Poursuite Indiv.'!D$92</f>
        <v>CATÉGORIE D'AGE</v>
      </c>
      <c r="E12" s="4" t="str">
        <f>'(H) Poursuite Indiv.'!E$11</f>
        <v>CATEGORIE DE LICENCE</v>
      </c>
      <c r="F12" s="4" t="s">
        <v>0</v>
      </c>
      <c r="G12" s="4" t="s">
        <v>18</v>
      </c>
      <c r="H12" s="4" t="s">
        <v>1</v>
      </c>
      <c r="I12" s="4" t="s">
        <v>56</v>
      </c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</row>
    <row r="13" spans="1:21" ht="20.25" customHeight="1" x14ac:dyDescent="0.3">
      <c r="A13" s="7"/>
      <c r="B13" s="8">
        <f>IF(ISNA((VLOOKUP(A13,'Récapitulatif HOMMES'!A$13:H$43,2,FALSE))),0,(VLOOKUP(A13,'Récapitulatif HOMMES'!A$13:H$43,2,FALSE)))</f>
        <v>0</v>
      </c>
      <c r="C13" s="8">
        <f>IF(ISNA((VLOOKUP(B13,'Récapitulatif HOMMES'!B$13:I$43,2,FALSE))),0,(VLOOKUP(B13,'Récapitulatif HOMMES'!B$13:I$43,2,FALSE)))</f>
        <v>0</v>
      </c>
      <c r="D13" s="8">
        <f>IF(ISNA((VLOOKUP(A13,'Récapitulatif HOMMES'!A$13:K$43,4,FALSE))),0,(VLOOKUP(A13,'Récapitulatif HOMMES'!A$13:K$43,4,FALSE)))</f>
        <v>0</v>
      </c>
      <c r="E13" s="8">
        <f>IF(ISNA((VLOOKUP(A13,'Récapitulatif HOMMES'!A$13:K$43,5,FALSE))),0,(VLOOKUP(A13,'Récapitulatif HOMMES'!A$13:K$43,5,FALSE)))</f>
        <v>0</v>
      </c>
      <c r="F13" s="8">
        <f>IF(ISNA((VLOOKUP(A13,'Récapitulatif HOMMES'!A$13:I$43,6,FALSE))),0,(VLOOKUP(A13,'Récapitulatif HOMMES'!A$13:I$43,6,FALSE)))</f>
        <v>0</v>
      </c>
      <c r="G13" s="8">
        <f>IF(ISNA((VLOOKUP(A13,'Récapitulatif HOMMES'!A$13:I$42,7,FALSE))),0,(VLOOKUP(A13,'Récapitulatif HOMMES'!A$13:L$42,7,FALSE)))</f>
        <v>0</v>
      </c>
      <c r="H13" s="8">
        <f>IF(ISNA((VLOOKUP(G13,'Récapitulatif HOMMES'!G$13:M$43,2,FALSE))),0,(VLOOKUP(G13,'Récapitulatif HOMMES'!G$13:M$43,2,FALSE)))</f>
        <v>0</v>
      </c>
      <c r="I13" s="40" t="s">
        <v>54</v>
      </c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</row>
    <row r="14" spans="1:21" ht="20.25" customHeight="1" x14ac:dyDescent="0.3">
      <c r="A14" s="7"/>
      <c r="B14" s="8">
        <f>IF(ISNA((VLOOKUP(A14,'Récapitulatif HOMMES'!A$13:H$43,2,FALSE))),0,(VLOOKUP(A14,'Récapitulatif HOMMES'!A$13:H$43,2,FALSE)))</f>
        <v>0</v>
      </c>
      <c r="C14" s="8">
        <f>IF(ISNA((VLOOKUP(B14,'Récapitulatif HOMMES'!B$13:I$43,2,FALSE))),0,(VLOOKUP(B14,'Récapitulatif HOMMES'!B$13:I$43,2,FALSE)))</f>
        <v>0</v>
      </c>
      <c r="D14" s="8">
        <f>IF(ISNA((VLOOKUP(A14,'Récapitulatif HOMMES'!A$13:K$43,4,FALSE))),0,(VLOOKUP(A14,'Récapitulatif HOMMES'!A$13:K$43,4,FALSE)))</f>
        <v>0</v>
      </c>
      <c r="E14" s="8">
        <f>IF(ISNA((VLOOKUP(A14,'Récapitulatif HOMMES'!A$13:K$43,5,FALSE))),0,(VLOOKUP(A14,'Récapitulatif HOMMES'!A$13:K$43,5,FALSE)))</f>
        <v>0</v>
      </c>
      <c r="F14" s="8">
        <f>IF(ISNA((VLOOKUP(A14,'Récapitulatif HOMMES'!A$13:I$43,6,FALSE))),0,(VLOOKUP(A14,'Récapitulatif HOMMES'!A$13:I$43,6,FALSE)))</f>
        <v>0</v>
      </c>
      <c r="G14" s="8">
        <f>IF(ISNA((VLOOKUP(A14,'Récapitulatif HOMMES'!A$13:I$42,7,FALSE))),0,(VLOOKUP(A14,'Récapitulatif HOMMES'!A$13:L$42,7,FALSE)))</f>
        <v>0</v>
      </c>
      <c r="H14" s="8">
        <f>IF(ISNA((VLOOKUP(G14,'Récapitulatif HOMMES'!G$13:M$43,2,FALSE))),0,(VLOOKUP(G14,'Récapitulatif HOMMES'!G$13:M$43,2,FALSE)))</f>
        <v>0</v>
      </c>
      <c r="I14" s="40" t="s">
        <v>54</v>
      </c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</row>
    <row r="15" spans="1:21" ht="20.25" customHeight="1" x14ac:dyDescent="0.3">
      <c r="A15" s="7"/>
      <c r="B15" s="8">
        <f>IF(ISNA((VLOOKUP(A15,'Récapitulatif HOMMES'!A$13:H$43,2,FALSE))),0,(VLOOKUP(A15,'Récapitulatif HOMMES'!A$13:H$43,2,FALSE)))</f>
        <v>0</v>
      </c>
      <c r="C15" s="8">
        <f>IF(ISNA((VLOOKUP(B15,'Récapitulatif HOMMES'!B$13:I$43,2,FALSE))),0,(VLOOKUP(B15,'Récapitulatif HOMMES'!B$13:I$43,2,FALSE)))</f>
        <v>0</v>
      </c>
      <c r="D15" s="8">
        <f>IF(ISNA((VLOOKUP(A15,'Récapitulatif HOMMES'!A$13:K$43,4,FALSE))),0,(VLOOKUP(A15,'Récapitulatif HOMMES'!A$13:K$43,4,FALSE)))</f>
        <v>0</v>
      </c>
      <c r="E15" s="8">
        <f>IF(ISNA((VLOOKUP(A15,'Récapitulatif HOMMES'!A$13:K$43,5,FALSE))),0,(VLOOKUP(A15,'Récapitulatif HOMMES'!A$13:K$43,5,FALSE)))</f>
        <v>0</v>
      </c>
      <c r="F15" s="8">
        <f>IF(ISNA((VLOOKUP(A15,'Récapitulatif HOMMES'!A$13:I$43,6,FALSE))),0,(VLOOKUP(A15,'Récapitulatif HOMMES'!A$13:I$43,6,FALSE)))</f>
        <v>0</v>
      </c>
      <c r="G15" s="8">
        <f>IF(ISNA((VLOOKUP(A15,'Récapitulatif HOMMES'!A$13:I$42,7,FALSE))),0,(VLOOKUP(A15,'Récapitulatif HOMMES'!A$13:L$42,7,FALSE)))</f>
        <v>0</v>
      </c>
      <c r="H15" s="8">
        <f>IF(ISNA((VLOOKUP(G15,'Récapitulatif HOMMES'!G$13:M$43,2,FALSE))),0,(VLOOKUP(G15,'Récapitulatif HOMMES'!G$13:M$43,2,FALSE)))</f>
        <v>0</v>
      </c>
      <c r="I15" s="40" t="s">
        <v>54</v>
      </c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</row>
    <row r="16" spans="1:21" ht="20.25" customHeight="1" x14ac:dyDescent="0.3">
      <c r="A16" s="7"/>
      <c r="B16" s="8">
        <f>IF(ISNA((VLOOKUP(A16,'Récapitulatif HOMMES'!A$13:H$43,2,FALSE))),0,(VLOOKUP(A16,'Récapitulatif HOMMES'!A$13:H$43,2,FALSE)))</f>
        <v>0</v>
      </c>
      <c r="C16" s="8">
        <f>IF(ISNA((VLOOKUP(B16,'Récapitulatif HOMMES'!B$13:I$43,2,FALSE))),0,(VLOOKUP(B16,'Récapitulatif HOMMES'!B$13:I$43,2,FALSE)))</f>
        <v>0</v>
      </c>
      <c r="D16" s="8">
        <f>IF(ISNA((VLOOKUP(A16,'Récapitulatif HOMMES'!A$13:K$43,4,FALSE))),0,(VLOOKUP(A16,'Récapitulatif HOMMES'!A$13:K$43,4,FALSE)))</f>
        <v>0</v>
      </c>
      <c r="E16" s="8">
        <f>IF(ISNA((VLOOKUP(A16,'Récapitulatif HOMMES'!A$13:K$43,5,FALSE))),0,(VLOOKUP(A16,'Récapitulatif HOMMES'!A$13:K$43,5,FALSE)))</f>
        <v>0</v>
      </c>
      <c r="F16" s="8">
        <f>IF(ISNA((VLOOKUP(A16,'Récapitulatif HOMMES'!A$13:I$43,6,FALSE))),0,(VLOOKUP(A16,'Récapitulatif HOMMES'!A$13:I$43,6,FALSE)))</f>
        <v>0</v>
      </c>
      <c r="G16" s="8">
        <f>IF(ISNA((VLOOKUP(A16,'Récapitulatif HOMMES'!A$13:I$42,7,FALSE))),0,(VLOOKUP(A16,'Récapitulatif HOMMES'!A$13:L$42,7,FALSE)))</f>
        <v>0</v>
      </c>
      <c r="H16" s="8">
        <f>IF(ISNA((VLOOKUP(G16,'Récapitulatif HOMMES'!G$13:M$43,2,FALSE))),0,(VLOOKUP(G16,'Récapitulatif HOMMES'!G$13:M$43,2,FALSE)))</f>
        <v>0</v>
      </c>
      <c r="I16" s="40" t="s">
        <v>54</v>
      </c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</row>
    <row r="17" spans="1:21" ht="20.25" customHeight="1" x14ac:dyDescent="0.3">
      <c r="A17" s="43"/>
      <c r="B17" s="61">
        <f>IF(ISNA((VLOOKUP(A17,'Récapitulatif HOMMES'!A$13:H$43,2,FALSE))),0,(VLOOKUP(A17,'Récapitulatif HOMMES'!A$13:H$43,2,FALSE)))</f>
        <v>0</v>
      </c>
      <c r="C17" s="61">
        <f>IF(ISNA((VLOOKUP(B17,'Récapitulatif HOMMES'!B$13:I$43,2,FALSE))),0,(VLOOKUP(B17,'Récapitulatif HOMMES'!B$13:I$43,2,FALSE)))</f>
        <v>0</v>
      </c>
      <c r="D17" s="61">
        <f>IF(ISNA((VLOOKUP(A17,'Récapitulatif HOMMES'!A$13:K$43,4,FALSE))),0,(VLOOKUP(A17,'Récapitulatif HOMMES'!A$13:K$43,4,FALSE)))</f>
        <v>0</v>
      </c>
      <c r="E17" s="61">
        <f>IF(ISNA((VLOOKUP(A17,'Récapitulatif HOMMES'!A$13:K$43,5,FALSE))),0,(VLOOKUP(A17,'Récapitulatif HOMMES'!A$13:K$43,5,FALSE)))</f>
        <v>0</v>
      </c>
      <c r="F17" s="61">
        <f>IF(ISNA((VLOOKUP(A17,'Récapitulatif HOMMES'!A$13:I$43,6,FALSE))),0,(VLOOKUP(A17,'Récapitulatif HOMMES'!A$13:I$43,6,FALSE)))</f>
        <v>0</v>
      </c>
      <c r="G17" s="61">
        <f>IF(ISNA((VLOOKUP(A17,'Récapitulatif HOMMES'!A$13:I$42,7,FALSE))),0,(VLOOKUP(A17,'Récapitulatif HOMMES'!A$13:L$42,7,FALSE)))</f>
        <v>0</v>
      </c>
      <c r="H17" s="61">
        <f>IF(ISNA((VLOOKUP(G17,'Récapitulatif HOMMES'!G$13:M$43,2,FALSE))),0,(VLOOKUP(G17,'Récapitulatif HOMMES'!G$13:M$43,2,FALSE)))</f>
        <v>0</v>
      </c>
      <c r="I17" s="41" t="s">
        <v>55</v>
      </c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</row>
    <row r="18" spans="1:21" s="32" customFormat="1" ht="22.5" customHeight="1" x14ac:dyDescent="0.3">
      <c r="A18" s="5"/>
      <c r="B18" s="6"/>
      <c r="C18" s="6"/>
      <c r="D18" s="6"/>
      <c r="E18" s="6"/>
      <c r="F18" s="6"/>
      <c r="G18" s="6"/>
      <c r="H18" s="6"/>
    </row>
    <row r="19" spans="1:21" ht="22.5" customHeight="1" x14ac:dyDescent="0.3">
      <c r="A19" s="90" t="s">
        <v>36</v>
      </c>
      <c r="B19" s="90"/>
      <c r="C19" s="90"/>
      <c r="D19" s="90"/>
      <c r="E19" s="90"/>
      <c r="F19" s="90"/>
      <c r="G19" s="90"/>
      <c r="H19" s="90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</row>
    <row r="20" spans="1:21" ht="32.25" customHeight="1" x14ac:dyDescent="0.3">
      <c r="A20" s="4" t="s">
        <v>2</v>
      </c>
      <c r="B20" s="4" t="s">
        <v>8</v>
      </c>
      <c r="C20" s="4" t="s">
        <v>3</v>
      </c>
      <c r="D20" s="4" t="str">
        <f>'(H) Poursuite Indiv.'!D$92</f>
        <v>CATÉGORIE D'AGE</v>
      </c>
      <c r="E20" s="4" t="str">
        <f>'(H) Poursuite Indiv.'!E$11</f>
        <v>CATEGORIE DE LICENCE</v>
      </c>
      <c r="F20" s="4" t="s">
        <v>0</v>
      </c>
      <c r="G20" s="4" t="s">
        <v>18</v>
      </c>
      <c r="H20" s="4" t="s">
        <v>1</v>
      </c>
      <c r="I20" s="4" t="s">
        <v>56</v>
      </c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</row>
    <row r="21" spans="1:21" ht="20.25" customHeight="1" x14ac:dyDescent="0.3">
      <c r="A21" s="7"/>
      <c r="B21" s="8">
        <f>IF(ISNA((VLOOKUP(A21,'Récapitulatif HOMMES'!A$13:H$43,2,FALSE))),0,(VLOOKUP(A21,'Récapitulatif HOMMES'!A$13:H$43,2,FALSE)))</f>
        <v>0</v>
      </c>
      <c r="C21" s="8">
        <f>IF(ISNA((VLOOKUP(B21,'Récapitulatif HOMMES'!B$13:I$43,2,FALSE))),0,(VLOOKUP(B21,'Récapitulatif HOMMES'!B$13:I$43,2,FALSE)))</f>
        <v>0</v>
      </c>
      <c r="D21" s="8">
        <f>IF(ISNA((VLOOKUP(A21,'Récapitulatif HOMMES'!A$13:K$43,4,FALSE))),0,(VLOOKUP(A21,'Récapitulatif HOMMES'!A$13:K$43,4,FALSE)))</f>
        <v>0</v>
      </c>
      <c r="E21" s="8">
        <f>IF(ISNA((VLOOKUP(A21,'Récapitulatif HOMMES'!A$13:K$43,5,FALSE))),0,(VLOOKUP(A21,'Récapitulatif HOMMES'!A$13:K$43,5,FALSE)))</f>
        <v>0</v>
      </c>
      <c r="F21" s="8">
        <f>IF(ISNA((VLOOKUP(A21,'Récapitulatif HOMMES'!A$13:I$43,6,FALSE))),0,(VLOOKUP(A21,'Récapitulatif HOMMES'!A$13:I$43,6,FALSE)))</f>
        <v>0</v>
      </c>
      <c r="G21" s="8">
        <f>IF(ISNA((VLOOKUP(A21,'Récapitulatif HOMMES'!A$13:I$42,7,FALSE))),0,(VLOOKUP(A21,'Récapitulatif HOMMES'!A$13:L$42,7,FALSE)))</f>
        <v>0</v>
      </c>
      <c r="H21" s="8">
        <f>IF(ISNA((VLOOKUP(G21,'Récapitulatif HOMMES'!G$13:M$43,2,FALSE))),0,(VLOOKUP(G21,'Récapitulatif HOMMES'!G$13:M$43,2,FALSE)))</f>
        <v>0</v>
      </c>
      <c r="I21" s="40" t="s">
        <v>54</v>
      </c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</row>
    <row r="22" spans="1:21" ht="20.25" customHeight="1" x14ac:dyDescent="0.3">
      <c r="A22" s="7"/>
      <c r="B22" s="8">
        <f>IF(ISNA((VLOOKUP(A22,'Récapitulatif HOMMES'!A$13:H$43,2,FALSE))),0,(VLOOKUP(A22,'Récapitulatif HOMMES'!A$13:H$43,2,FALSE)))</f>
        <v>0</v>
      </c>
      <c r="C22" s="8">
        <f>IF(ISNA((VLOOKUP(B22,'Récapitulatif HOMMES'!B$13:I$43,2,FALSE))),0,(VLOOKUP(B22,'Récapitulatif HOMMES'!B$13:I$43,2,FALSE)))</f>
        <v>0</v>
      </c>
      <c r="D22" s="8">
        <f>IF(ISNA((VLOOKUP(A22,'Récapitulatif HOMMES'!A$13:K$43,4,FALSE))),0,(VLOOKUP(A22,'Récapitulatif HOMMES'!A$13:K$43,4,FALSE)))</f>
        <v>0</v>
      </c>
      <c r="E22" s="8">
        <f>IF(ISNA((VLOOKUP(A22,'Récapitulatif HOMMES'!A$13:K$43,5,FALSE))),0,(VLOOKUP(A22,'Récapitulatif HOMMES'!A$13:K$43,5,FALSE)))</f>
        <v>0</v>
      </c>
      <c r="F22" s="8">
        <f>IF(ISNA((VLOOKUP(A22,'Récapitulatif HOMMES'!A$13:I$43,6,FALSE))),0,(VLOOKUP(A22,'Récapitulatif HOMMES'!A$13:I$43,6,FALSE)))</f>
        <v>0</v>
      </c>
      <c r="G22" s="8">
        <f>IF(ISNA((VLOOKUP(A22,'Récapitulatif HOMMES'!A$13:I$42,7,FALSE))),0,(VLOOKUP(A22,'Récapitulatif HOMMES'!A$13:L$42,7,FALSE)))</f>
        <v>0</v>
      </c>
      <c r="H22" s="8">
        <f>IF(ISNA((VLOOKUP(G22,'Récapitulatif HOMMES'!G$13:M$43,2,FALSE))),0,(VLOOKUP(G22,'Récapitulatif HOMMES'!G$13:M$43,2,FALSE)))</f>
        <v>0</v>
      </c>
      <c r="I22" s="40" t="s">
        <v>54</v>
      </c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</row>
    <row r="23" spans="1:21" ht="20.25" customHeight="1" x14ac:dyDescent="0.3">
      <c r="A23" s="7"/>
      <c r="B23" s="8">
        <f>IF(ISNA((VLOOKUP(A23,'Récapitulatif HOMMES'!A$13:H$43,2,FALSE))),0,(VLOOKUP(A23,'Récapitulatif HOMMES'!A$13:H$43,2,FALSE)))</f>
        <v>0</v>
      </c>
      <c r="C23" s="8">
        <f>IF(ISNA((VLOOKUP(B23,'Récapitulatif HOMMES'!B$13:I$43,2,FALSE))),0,(VLOOKUP(B23,'Récapitulatif HOMMES'!B$13:I$43,2,FALSE)))</f>
        <v>0</v>
      </c>
      <c r="D23" s="8">
        <f>IF(ISNA((VLOOKUP(A23,'Récapitulatif HOMMES'!A$13:K$43,4,FALSE))),0,(VLOOKUP(A23,'Récapitulatif HOMMES'!A$13:K$43,4,FALSE)))</f>
        <v>0</v>
      </c>
      <c r="E23" s="8">
        <f>IF(ISNA((VLOOKUP(A23,'Récapitulatif HOMMES'!A$13:K$43,5,FALSE))),0,(VLOOKUP(A23,'Récapitulatif HOMMES'!A$13:K$43,5,FALSE)))</f>
        <v>0</v>
      </c>
      <c r="F23" s="8">
        <f>IF(ISNA((VLOOKUP(A23,'Récapitulatif HOMMES'!A$13:I$43,6,FALSE))),0,(VLOOKUP(A23,'Récapitulatif HOMMES'!A$13:I$43,6,FALSE)))</f>
        <v>0</v>
      </c>
      <c r="G23" s="8">
        <f>IF(ISNA((VLOOKUP(A23,'Récapitulatif HOMMES'!A$13:I$42,7,FALSE))),0,(VLOOKUP(A23,'Récapitulatif HOMMES'!A$13:L$42,7,FALSE)))</f>
        <v>0</v>
      </c>
      <c r="H23" s="8">
        <f>IF(ISNA((VLOOKUP(G23,'Récapitulatif HOMMES'!G$13:M$43,2,FALSE))),0,(VLOOKUP(G23,'Récapitulatif HOMMES'!G$13:M$43,2,FALSE)))</f>
        <v>0</v>
      </c>
      <c r="I23" s="40" t="s">
        <v>54</v>
      </c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</row>
    <row r="24" spans="1:21" ht="20.25" customHeight="1" x14ac:dyDescent="0.3">
      <c r="A24" s="7"/>
      <c r="B24" s="8">
        <f>IF(ISNA((VLOOKUP(A24,'Récapitulatif HOMMES'!A$13:H$43,2,FALSE))),0,(VLOOKUP(A24,'Récapitulatif HOMMES'!A$13:H$43,2,FALSE)))</f>
        <v>0</v>
      </c>
      <c r="C24" s="8">
        <f>IF(ISNA((VLOOKUP(B24,'Récapitulatif HOMMES'!B$13:I$43,2,FALSE))),0,(VLOOKUP(B24,'Récapitulatif HOMMES'!B$13:I$43,2,FALSE)))</f>
        <v>0</v>
      </c>
      <c r="D24" s="8">
        <f>IF(ISNA((VLOOKUP(A24,'Récapitulatif HOMMES'!A$13:K$43,4,FALSE))),0,(VLOOKUP(A24,'Récapitulatif HOMMES'!A$13:K$43,4,FALSE)))</f>
        <v>0</v>
      </c>
      <c r="E24" s="8">
        <f>IF(ISNA((VLOOKUP(A24,'Récapitulatif HOMMES'!A$13:K$43,5,FALSE))),0,(VLOOKUP(A24,'Récapitulatif HOMMES'!A$13:K$43,5,FALSE)))</f>
        <v>0</v>
      </c>
      <c r="F24" s="8">
        <f>IF(ISNA((VLOOKUP(A24,'Récapitulatif HOMMES'!A$13:I$43,6,FALSE))),0,(VLOOKUP(A24,'Récapitulatif HOMMES'!A$13:I$43,6,FALSE)))</f>
        <v>0</v>
      </c>
      <c r="G24" s="8">
        <f>IF(ISNA((VLOOKUP(A24,'Récapitulatif HOMMES'!A$13:I$42,7,FALSE))),0,(VLOOKUP(A24,'Récapitulatif HOMMES'!A$13:L$42,7,FALSE)))</f>
        <v>0</v>
      </c>
      <c r="H24" s="8">
        <f>IF(ISNA((VLOOKUP(G24,'Récapitulatif HOMMES'!G$13:M$43,2,FALSE))),0,(VLOOKUP(G24,'Récapitulatif HOMMES'!G$13:M$43,2,FALSE)))</f>
        <v>0</v>
      </c>
      <c r="I24" s="40" t="s">
        <v>54</v>
      </c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</row>
    <row r="25" spans="1:21" ht="20.25" customHeight="1" x14ac:dyDescent="0.3">
      <c r="A25" s="43"/>
      <c r="B25" s="61">
        <f>IF(ISNA((VLOOKUP(A25,'Récapitulatif HOMMES'!A$13:H$43,2,FALSE))),0,(VLOOKUP(A25,'Récapitulatif HOMMES'!A$13:H$43,2,FALSE)))</f>
        <v>0</v>
      </c>
      <c r="C25" s="61">
        <f>IF(ISNA((VLOOKUP(B25,'Récapitulatif HOMMES'!B$13:I$43,2,FALSE))),0,(VLOOKUP(B25,'Récapitulatif HOMMES'!B$13:I$43,2,FALSE)))</f>
        <v>0</v>
      </c>
      <c r="D25" s="61">
        <f>IF(ISNA((VLOOKUP(A25,'Récapitulatif HOMMES'!A$13:K$43,4,FALSE))),0,(VLOOKUP(A25,'Récapitulatif HOMMES'!A$13:K$43,4,FALSE)))</f>
        <v>0</v>
      </c>
      <c r="E25" s="61">
        <f>IF(ISNA((VLOOKUP(A25,'Récapitulatif HOMMES'!A$13:K$43,5,FALSE))),0,(VLOOKUP(A25,'Récapitulatif HOMMES'!A$13:K$43,5,FALSE)))</f>
        <v>0</v>
      </c>
      <c r="F25" s="61">
        <f>IF(ISNA((VLOOKUP(A25,'Récapitulatif HOMMES'!A$13:I$43,6,FALSE))),0,(VLOOKUP(A25,'Récapitulatif HOMMES'!A$13:I$43,6,FALSE)))</f>
        <v>0</v>
      </c>
      <c r="G25" s="61">
        <f>IF(ISNA((VLOOKUP(A25,'Récapitulatif HOMMES'!A$13:I$42,7,FALSE))),0,(VLOOKUP(A25,'Récapitulatif HOMMES'!A$13:L$42,7,FALSE)))</f>
        <v>0</v>
      </c>
      <c r="H25" s="61">
        <f>IF(ISNA((VLOOKUP(G25,'Récapitulatif HOMMES'!G$13:M$43,2,FALSE))),0,(VLOOKUP(G25,'Récapitulatif HOMMES'!G$13:M$43,2,FALSE)))</f>
        <v>0</v>
      </c>
      <c r="I25" s="41" t="s">
        <v>55</v>
      </c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</row>
    <row r="26" spans="1:21" ht="20.25" customHeight="1" x14ac:dyDescent="0.3">
      <c r="A26" s="33"/>
      <c r="B26" s="17"/>
      <c r="C26" s="17"/>
      <c r="D26" s="17"/>
      <c r="E26" s="17"/>
      <c r="F26" s="17"/>
      <c r="G26" s="17"/>
      <c r="H26" s="17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</row>
    <row r="27" spans="1:21" ht="20.25" customHeight="1" x14ac:dyDescent="0.3">
      <c r="A27" s="64" t="s">
        <v>23</v>
      </c>
      <c r="B27" s="64"/>
      <c r="C27" s="77" t="s">
        <v>37</v>
      </c>
      <c r="D27" s="77"/>
      <c r="E27" s="77"/>
      <c r="F27" s="77"/>
      <c r="G27" s="77"/>
      <c r="H27" s="77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</row>
    <row r="28" spans="1:21" ht="20.25" customHeight="1" x14ac:dyDescent="0.3">
      <c r="A28" s="64" t="s">
        <v>13</v>
      </c>
      <c r="B28" s="64"/>
      <c r="C28" s="77">
        <f>COUNTA(A40,A32)</f>
        <v>0</v>
      </c>
      <c r="D28" s="77"/>
      <c r="E28" s="77"/>
      <c r="F28" s="77"/>
      <c r="G28" s="77"/>
      <c r="H28" s="77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</row>
    <row r="29" spans="1:21" ht="22.5" customHeight="1" x14ac:dyDescent="0.3"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</row>
    <row r="30" spans="1:21" ht="22.5" customHeight="1" x14ac:dyDescent="0.3">
      <c r="A30" s="90" t="s">
        <v>35</v>
      </c>
      <c r="B30" s="90"/>
      <c r="C30" s="90"/>
      <c r="D30" s="90"/>
      <c r="E30" s="90"/>
      <c r="F30" s="90"/>
      <c r="G30" s="90"/>
      <c r="H30" s="90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</row>
    <row r="31" spans="1:21" ht="32.25" customHeight="1" x14ac:dyDescent="0.3">
      <c r="A31" s="4" t="s">
        <v>2</v>
      </c>
      <c r="B31" s="4" t="s">
        <v>8</v>
      </c>
      <c r="C31" s="4" t="s">
        <v>3</v>
      </c>
      <c r="D31" s="4" t="str">
        <f>'(H) Poursuite Indiv.'!D$92</f>
        <v>CATÉGORIE D'AGE</v>
      </c>
      <c r="E31" s="4" t="str">
        <f>'(H) Poursuite Indiv.'!E$11</f>
        <v>CATEGORIE DE LICENCE</v>
      </c>
      <c r="F31" s="4" t="s">
        <v>0</v>
      </c>
      <c r="G31" s="4" t="s">
        <v>18</v>
      </c>
      <c r="H31" s="4" t="s">
        <v>1</v>
      </c>
      <c r="I31" s="4" t="s">
        <v>56</v>
      </c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</row>
    <row r="32" spans="1:21" ht="20.25" customHeight="1" x14ac:dyDescent="0.3">
      <c r="A32" s="7"/>
      <c r="B32" s="8">
        <f>IF(ISNA((VLOOKUP(A32,'Récapitulatif HOMMES'!A$13:H$43,2,FALSE))),0,(VLOOKUP(A32,'Récapitulatif HOMMES'!A$13:H$43,2,FALSE)))</f>
        <v>0</v>
      </c>
      <c r="C32" s="8">
        <f>IF(ISNA((VLOOKUP(B32,'Récapitulatif HOMMES'!B$13:I$43,2,FALSE))),0,(VLOOKUP(B32,'Récapitulatif HOMMES'!B$13:I$43,2,FALSE)))</f>
        <v>0</v>
      </c>
      <c r="D32" s="8">
        <f>IF(ISNA((VLOOKUP(A32,'Récapitulatif HOMMES'!A$13:K$43,4,FALSE))),0,(VLOOKUP(A32,'Récapitulatif HOMMES'!A$13:K$43,4,FALSE)))</f>
        <v>0</v>
      </c>
      <c r="E32" s="8">
        <f>IF(ISNA((VLOOKUP(A32,'Récapitulatif HOMMES'!A$13:K$43,5,FALSE))),0,(VLOOKUP(A32,'Récapitulatif HOMMES'!A$13:K$43,5,FALSE)))</f>
        <v>0</v>
      </c>
      <c r="F32" s="8">
        <f>IF(ISNA((VLOOKUP(A32,'Récapitulatif HOMMES'!A$13:I$43,6,FALSE))),0,(VLOOKUP(A32,'Récapitulatif HOMMES'!A$13:I$43,6,FALSE)))</f>
        <v>0</v>
      </c>
      <c r="G32" s="8">
        <f>IF(ISNA((VLOOKUP(A32,'Récapitulatif HOMMES'!A$13:I$42,7,FALSE))),0,(VLOOKUP(A32,'Récapitulatif HOMMES'!A$13:L$42,7,FALSE)))</f>
        <v>0</v>
      </c>
      <c r="H32" s="8">
        <f>IF(ISNA((VLOOKUP(G32,'Récapitulatif HOMMES'!G$13:M$43,2,FALSE))),0,(VLOOKUP(G32,'Récapitulatif HOMMES'!G$13:M$43,2,FALSE)))</f>
        <v>0</v>
      </c>
      <c r="I32" s="40" t="s">
        <v>54</v>
      </c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</row>
    <row r="33" spans="1:21" ht="20.25" customHeight="1" x14ac:dyDescent="0.3">
      <c r="A33" s="7"/>
      <c r="B33" s="8">
        <f>IF(ISNA((VLOOKUP(A33,'Récapitulatif HOMMES'!A$13:H$43,2,FALSE))),0,(VLOOKUP(A33,'Récapitulatif HOMMES'!A$13:H$43,2,FALSE)))</f>
        <v>0</v>
      </c>
      <c r="C33" s="8">
        <f>IF(ISNA((VLOOKUP(B33,'Récapitulatif HOMMES'!B$13:I$43,2,FALSE))),0,(VLOOKUP(B33,'Récapitulatif HOMMES'!B$13:I$43,2,FALSE)))</f>
        <v>0</v>
      </c>
      <c r="D33" s="8">
        <f>IF(ISNA((VLOOKUP(A33,'Récapitulatif HOMMES'!A$13:K$43,4,FALSE))),0,(VLOOKUP(A33,'Récapitulatif HOMMES'!A$13:K$43,4,FALSE)))</f>
        <v>0</v>
      </c>
      <c r="E33" s="8">
        <f>IF(ISNA((VLOOKUP(A33,'Récapitulatif HOMMES'!A$13:K$43,5,FALSE))),0,(VLOOKUP(A33,'Récapitulatif HOMMES'!A$13:K$43,5,FALSE)))</f>
        <v>0</v>
      </c>
      <c r="F33" s="8">
        <f>IF(ISNA((VLOOKUP(A33,'Récapitulatif HOMMES'!A$13:I$43,6,FALSE))),0,(VLOOKUP(A33,'Récapitulatif HOMMES'!A$13:I$43,6,FALSE)))</f>
        <v>0</v>
      </c>
      <c r="G33" s="8">
        <f>IF(ISNA((VLOOKUP(A33,'Récapitulatif HOMMES'!A$13:I$42,7,FALSE))),0,(VLOOKUP(A33,'Récapitulatif HOMMES'!A$13:L$42,7,FALSE)))</f>
        <v>0</v>
      </c>
      <c r="H33" s="8">
        <f>IF(ISNA((VLOOKUP(G33,'Récapitulatif HOMMES'!G$13:M$43,2,FALSE))),0,(VLOOKUP(G33,'Récapitulatif HOMMES'!G$13:M$43,2,FALSE)))</f>
        <v>0</v>
      </c>
      <c r="I33" s="40" t="s">
        <v>54</v>
      </c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</row>
    <row r="34" spans="1:21" ht="20.25" customHeight="1" x14ac:dyDescent="0.3">
      <c r="A34" s="7"/>
      <c r="B34" s="8">
        <f>IF(ISNA((VLOOKUP(A34,'Récapitulatif HOMMES'!A$13:H$43,2,FALSE))),0,(VLOOKUP(A34,'Récapitulatif HOMMES'!A$13:H$43,2,FALSE)))</f>
        <v>0</v>
      </c>
      <c r="C34" s="8">
        <f>IF(ISNA((VLOOKUP(B34,'Récapitulatif HOMMES'!B$13:I$43,2,FALSE))),0,(VLOOKUP(B34,'Récapitulatif HOMMES'!B$13:I$43,2,FALSE)))</f>
        <v>0</v>
      </c>
      <c r="D34" s="8">
        <f>IF(ISNA((VLOOKUP(A34,'Récapitulatif HOMMES'!A$13:K$43,4,FALSE))),0,(VLOOKUP(A34,'Récapitulatif HOMMES'!A$13:K$43,4,FALSE)))</f>
        <v>0</v>
      </c>
      <c r="E34" s="8">
        <f>IF(ISNA((VLOOKUP(A34,'Récapitulatif HOMMES'!A$13:K$43,5,FALSE))),0,(VLOOKUP(A34,'Récapitulatif HOMMES'!A$13:K$43,5,FALSE)))</f>
        <v>0</v>
      </c>
      <c r="F34" s="8">
        <f>IF(ISNA((VLOOKUP(A34,'Récapitulatif HOMMES'!A$13:I$43,6,FALSE))),0,(VLOOKUP(A34,'Récapitulatif HOMMES'!A$13:I$43,6,FALSE)))</f>
        <v>0</v>
      </c>
      <c r="G34" s="8">
        <f>IF(ISNA((VLOOKUP(A34,'Récapitulatif HOMMES'!A$13:I$42,7,FALSE))),0,(VLOOKUP(A34,'Récapitulatif HOMMES'!A$13:L$42,7,FALSE)))</f>
        <v>0</v>
      </c>
      <c r="H34" s="8">
        <f>IF(ISNA((VLOOKUP(G34,'Récapitulatif HOMMES'!G$13:M$43,2,FALSE))),0,(VLOOKUP(G34,'Récapitulatif HOMMES'!G$13:M$43,2,FALSE)))</f>
        <v>0</v>
      </c>
      <c r="I34" s="40" t="s">
        <v>54</v>
      </c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</row>
    <row r="35" spans="1:21" ht="20.25" customHeight="1" x14ac:dyDescent="0.3">
      <c r="A35" s="7"/>
      <c r="B35" s="8">
        <f>IF(ISNA((VLOOKUP(A35,'Récapitulatif HOMMES'!A$13:H$43,2,FALSE))),0,(VLOOKUP(A35,'Récapitulatif HOMMES'!A$13:H$43,2,FALSE)))</f>
        <v>0</v>
      </c>
      <c r="C35" s="8">
        <f>IF(ISNA((VLOOKUP(B35,'Récapitulatif HOMMES'!B$13:I$43,2,FALSE))),0,(VLOOKUP(B35,'Récapitulatif HOMMES'!B$13:I$43,2,FALSE)))</f>
        <v>0</v>
      </c>
      <c r="D35" s="8">
        <f>IF(ISNA((VLOOKUP(A35,'Récapitulatif HOMMES'!A$13:K$43,4,FALSE))),0,(VLOOKUP(A35,'Récapitulatif HOMMES'!A$13:K$43,4,FALSE)))</f>
        <v>0</v>
      </c>
      <c r="E35" s="8">
        <f>IF(ISNA((VLOOKUP(A35,'Récapitulatif HOMMES'!A$13:K$43,5,FALSE))),0,(VLOOKUP(A35,'Récapitulatif HOMMES'!A$13:K$43,5,FALSE)))</f>
        <v>0</v>
      </c>
      <c r="F35" s="8">
        <f>IF(ISNA((VLOOKUP(A35,'Récapitulatif HOMMES'!A$13:I$43,6,FALSE))),0,(VLOOKUP(A35,'Récapitulatif HOMMES'!A$13:I$43,6,FALSE)))</f>
        <v>0</v>
      </c>
      <c r="G35" s="8">
        <f>IF(ISNA((VLOOKUP(A35,'Récapitulatif HOMMES'!A$13:I$42,7,FALSE))),0,(VLOOKUP(A35,'Récapitulatif HOMMES'!A$13:L$42,7,FALSE)))</f>
        <v>0</v>
      </c>
      <c r="H35" s="8">
        <f>IF(ISNA((VLOOKUP(G35,'Récapitulatif HOMMES'!G$13:M$43,2,FALSE))),0,(VLOOKUP(G35,'Récapitulatif HOMMES'!G$13:M$43,2,FALSE)))</f>
        <v>0</v>
      </c>
      <c r="I35" s="40" t="s">
        <v>54</v>
      </c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</row>
    <row r="36" spans="1:21" ht="20.25" customHeight="1" x14ac:dyDescent="0.3">
      <c r="A36" s="43"/>
      <c r="B36" s="61">
        <f>IF(ISNA((VLOOKUP(A36,'Récapitulatif HOMMES'!A$13:H$43,2,FALSE))),0,(VLOOKUP(A36,'Récapitulatif HOMMES'!A$13:H$43,2,FALSE)))</f>
        <v>0</v>
      </c>
      <c r="C36" s="61">
        <f>IF(ISNA((VLOOKUP(B36,'Récapitulatif HOMMES'!B$13:I$43,2,FALSE))),0,(VLOOKUP(B36,'Récapitulatif HOMMES'!B$13:I$43,2,FALSE)))</f>
        <v>0</v>
      </c>
      <c r="D36" s="61">
        <f>IF(ISNA((VLOOKUP(A36,'Récapitulatif HOMMES'!A$13:K$43,4,FALSE))),0,(VLOOKUP(A36,'Récapitulatif HOMMES'!A$13:K$43,4,FALSE)))</f>
        <v>0</v>
      </c>
      <c r="E36" s="61">
        <f>IF(ISNA((VLOOKUP(A36,'Récapitulatif HOMMES'!A$13:K$43,5,FALSE))),0,(VLOOKUP(A36,'Récapitulatif HOMMES'!A$13:K$43,5,FALSE)))</f>
        <v>0</v>
      </c>
      <c r="F36" s="61">
        <f>IF(ISNA((VLOOKUP(A36,'Récapitulatif HOMMES'!A$13:I$43,6,FALSE))),0,(VLOOKUP(A36,'Récapitulatif HOMMES'!A$13:I$43,6,FALSE)))</f>
        <v>0</v>
      </c>
      <c r="G36" s="61">
        <f>IF(ISNA((VLOOKUP(A36,'Récapitulatif HOMMES'!A$13:I$42,7,FALSE))),0,(VLOOKUP(A36,'Récapitulatif HOMMES'!A$13:L$42,7,FALSE)))</f>
        <v>0</v>
      </c>
      <c r="H36" s="61">
        <f>IF(ISNA((VLOOKUP(G36,'Récapitulatif HOMMES'!G$13:M$43,2,FALSE))),0,(VLOOKUP(G36,'Récapitulatif HOMMES'!G$13:M$43,2,FALSE)))</f>
        <v>0</v>
      </c>
      <c r="I36" s="41" t="s">
        <v>55</v>
      </c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</row>
    <row r="37" spans="1:21" s="32" customFormat="1" ht="22.5" customHeight="1" x14ac:dyDescent="0.3">
      <c r="A37" s="5"/>
      <c r="B37" s="6"/>
      <c r="C37" s="6"/>
      <c r="D37" s="6"/>
      <c r="E37" s="6"/>
      <c r="F37" s="6"/>
      <c r="G37" s="6"/>
      <c r="H37" s="6"/>
    </row>
    <row r="38" spans="1:21" ht="22.5" customHeight="1" x14ac:dyDescent="0.3">
      <c r="A38" s="90" t="s">
        <v>36</v>
      </c>
      <c r="B38" s="90"/>
      <c r="C38" s="90"/>
      <c r="D38" s="90"/>
      <c r="E38" s="90"/>
      <c r="F38" s="90"/>
      <c r="G38" s="90"/>
      <c r="H38" s="90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</row>
    <row r="39" spans="1:21" ht="32.25" customHeight="1" x14ac:dyDescent="0.3">
      <c r="A39" s="4" t="s">
        <v>2</v>
      </c>
      <c r="B39" s="4" t="s">
        <v>8</v>
      </c>
      <c r="C39" s="4" t="s">
        <v>3</v>
      </c>
      <c r="D39" s="4" t="str">
        <f>'(H) Poursuite Indiv.'!D$92</f>
        <v>CATÉGORIE D'AGE</v>
      </c>
      <c r="E39" s="4" t="str">
        <f>'(H) Poursuite Indiv.'!E$11</f>
        <v>CATEGORIE DE LICENCE</v>
      </c>
      <c r="F39" s="4" t="s">
        <v>0</v>
      </c>
      <c r="G39" s="4" t="s">
        <v>18</v>
      </c>
      <c r="H39" s="4" t="s">
        <v>1</v>
      </c>
      <c r="I39" s="4" t="s">
        <v>56</v>
      </c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</row>
    <row r="40" spans="1:21" ht="20.25" customHeight="1" x14ac:dyDescent="0.3">
      <c r="A40" s="7"/>
      <c r="B40" s="8">
        <f>IF(ISNA((VLOOKUP(A40,'Récapitulatif HOMMES'!A$13:H$43,2,FALSE))),0,(VLOOKUP(A40,'Récapitulatif HOMMES'!A$13:H$43,2,FALSE)))</f>
        <v>0</v>
      </c>
      <c r="C40" s="8">
        <f>IF(ISNA((VLOOKUP(B40,'Récapitulatif HOMMES'!B$13:I$43,2,FALSE))),0,(VLOOKUP(B40,'Récapitulatif HOMMES'!B$13:I$43,2,FALSE)))</f>
        <v>0</v>
      </c>
      <c r="D40" s="8">
        <f>IF(ISNA((VLOOKUP(A40,'Récapitulatif HOMMES'!A$13:K$43,4,FALSE))),0,(VLOOKUP(A40,'Récapitulatif HOMMES'!A$13:K$43,4,FALSE)))</f>
        <v>0</v>
      </c>
      <c r="E40" s="8">
        <f>IF(ISNA((VLOOKUP(A40,'Récapitulatif HOMMES'!A$13:K$43,5,FALSE))),0,(VLOOKUP(A40,'Récapitulatif HOMMES'!A$13:K$43,5,FALSE)))</f>
        <v>0</v>
      </c>
      <c r="F40" s="8">
        <f>IF(ISNA((VLOOKUP(A40,'Récapitulatif HOMMES'!A$13:I$43,6,FALSE))),0,(VLOOKUP(A40,'Récapitulatif HOMMES'!A$13:I$43,6,FALSE)))</f>
        <v>0</v>
      </c>
      <c r="G40" s="8">
        <f>IF(ISNA((VLOOKUP(A40,'Récapitulatif HOMMES'!A$13:I$42,7,FALSE))),0,(VLOOKUP(A40,'Récapitulatif HOMMES'!A$13:L$42,7,FALSE)))</f>
        <v>0</v>
      </c>
      <c r="H40" s="8">
        <f>IF(ISNA((VLOOKUP(G40,'Récapitulatif HOMMES'!G$13:M$43,2,FALSE))),0,(VLOOKUP(G40,'Récapitulatif HOMMES'!G$13:M$43,2,FALSE)))</f>
        <v>0</v>
      </c>
      <c r="I40" s="40" t="s">
        <v>54</v>
      </c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</row>
    <row r="41" spans="1:21" ht="20.25" customHeight="1" x14ac:dyDescent="0.3">
      <c r="A41" s="7"/>
      <c r="B41" s="8">
        <f>IF(ISNA((VLOOKUP(A41,'Récapitulatif HOMMES'!A$13:H$43,2,FALSE))),0,(VLOOKUP(A41,'Récapitulatif HOMMES'!A$13:H$43,2,FALSE)))</f>
        <v>0</v>
      </c>
      <c r="C41" s="8">
        <f>IF(ISNA((VLOOKUP(B41,'Récapitulatif HOMMES'!B$13:I$43,2,FALSE))),0,(VLOOKUP(B41,'Récapitulatif HOMMES'!B$13:I$43,2,FALSE)))</f>
        <v>0</v>
      </c>
      <c r="D41" s="8">
        <f>IF(ISNA((VLOOKUP(A41,'Récapitulatif HOMMES'!A$13:K$43,4,FALSE))),0,(VLOOKUP(A41,'Récapitulatif HOMMES'!A$13:K$43,4,FALSE)))</f>
        <v>0</v>
      </c>
      <c r="E41" s="8">
        <f>IF(ISNA((VLOOKUP(A41,'Récapitulatif HOMMES'!A$13:K$43,5,FALSE))),0,(VLOOKUP(A41,'Récapitulatif HOMMES'!A$13:K$43,5,FALSE)))</f>
        <v>0</v>
      </c>
      <c r="F41" s="8">
        <f>IF(ISNA((VLOOKUP(A41,'Récapitulatif HOMMES'!A$13:I$43,6,FALSE))),0,(VLOOKUP(A41,'Récapitulatif HOMMES'!A$13:I$43,6,FALSE)))</f>
        <v>0</v>
      </c>
      <c r="G41" s="8">
        <f>IF(ISNA((VLOOKUP(A41,'Récapitulatif HOMMES'!A$13:I$42,7,FALSE))),0,(VLOOKUP(A41,'Récapitulatif HOMMES'!A$13:L$42,7,FALSE)))</f>
        <v>0</v>
      </c>
      <c r="H41" s="8">
        <f>IF(ISNA((VLOOKUP(G41,'Récapitulatif HOMMES'!G$13:M$43,2,FALSE))),0,(VLOOKUP(G41,'Récapitulatif HOMMES'!G$13:M$43,2,FALSE)))</f>
        <v>0</v>
      </c>
      <c r="I41" s="40" t="s">
        <v>54</v>
      </c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</row>
    <row r="42" spans="1:21" ht="20.25" customHeight="1" x14ac:dyDescent="0.3">
      <c r="A42" s="7"/>
      <c r="B42" s="8">
        <f>IF(ISNA((VLOOKUP(A42,'Récapitulatif HOMMES'!A$13:H$43,2,FALSE))),0,(VLOOKUP(A42,'Récapitulatif HOMMES'!A$13:H$43,2,FALSE)))</f>
        <v>0</v>
      </c>
      <c r="C42" s="8">
        <f>IF(ISNA((VLOOKUP(B42,'Récapitulatif HOMMES'!B$13:I$43,2,FALSE))),0,(VLOOKUP(B42,'Récapitulatif HOMMES'!B$13:I$43,2,FALSE)))</f>
        <v>0</v>
      </c>
      <c r="D42" s="8">
        <f>IF(ISNA((VLOOKUP(A42,'Récapitulatif HOMMES'!A$13:K$43,4,FALSE))),0,(VLOOKUP(A42,'Récapitulatif HOMMES'!A$13:K$43,4,FALSE)))</f>
        <v>0</v>
      </c>
      <c r="E42" s="8">
        <f>IF(ISNA((VLOOKUP(A42,'Récapitulatif HOMMES'!A$13:K$43,5,FALSE))),0,(VLOOKUP(A42,'Récapitulatif HOMMES'!A$13:K$43,5,FALSE)))</f>
        <v>0</v>
      </c>
      <c r="F42" s="8">
        <f>IF(ISNA((VLOOKUP(A42,'Récapitulatif HOMMES'!A$13:I$43,6,FALSE))),0,(VLOOKUP(A42,'Récapitulatif HOMMES'!A$13:I$43,6,FALSE)))</f>
        <v>0</v>
      </c>
      <c r="G42" s="8">
        <f>IF(ISNA((VLOOKUP(A42,'Récapitulatif HOMMES'!A$13:I$42,7,FALSE))),0,(VLOOKUP(A42,'Récapitulatif HOMMES'!A$13:L$42,7,FALSE)))</f>
        <v>0</v>
      </c>
      <c r="H42" s="8">
        <f>IF(ISNA((VLOOKUP(G42,'Récapitulatif HOMMES'!G$13:M$43,2,FALSE))),0,(VLOOKUP(G42,'Récapitulatif HOMMES'!G$13:M$43,2,FALSE)))</f>
        <v>0</v>
      </c>
      <c r="I42" s="40" t="s">
        <v>54</v>
      </c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</row>
    <row r="43" spans="1:21" ht="20.25" customHeight="1" x14ac:dyDescent="0.3">
      <c r="A43" s="7"/>
      <c r="B43" s="8">
        <f>IF(ISNA((VLOOKUP(A43,'Récapitulatif HOMMES'!A$13:H$43,2,FALSE))),0,(VLOOKUP(A43,'Récapitulatif HOMMES'!A$13:H$43,2,FALSE)))</f>
        <v>0</v>
      </c>
      <c r="C43" s="8">
        <f>IF(ISNA((VLOOKUP(B43,'Récapitulatif HOMMES'!B$13:I$43,2,FALSE))),0,(VLOOKUP(B43,'Récapitulatif HOMMES'!B$13:I$43,2,FALSE)))</f>
        <v>0</v>
      </c>
      <c r="D43" s="8">
        <f>IF(ISNA((VLOOKUP(A43,'Récapitulatif HOMMES'!A$13:K$43,4,FALSE))),0,(VLOOKUP(A43,'Récapitulatif HOMMES'!A$13:K$43,4,FALSE)))</f>
        <v>0</v>
      </c>
      <c r="E43" s="8">
        <f>IF(ISNA((VLOOKUP(A43,'Récapitulatif HOMMES'!A$13:K$43,5,FALSE))),0,(VLOOKUP(A43,'Récapitulatif HOMMES'!A$13:K$43,5,FALSE)))</f>
        <v>0</v>
      </c>
      <c r="F43" s="8">
        <f>IF(ISNA((VLOOKUP(A43,'Récapitulatif HOMMES'!A$13:I$43,6,FALSE))),0,(VLOOKUP(A43,'Récapitulatif HOMMES'!A$13:I$43,6,FALSE)))</f>
        <v>0</v>
      </c>
      <c r="G43" s="8">
        <f>IF(ISNA((VLOOKUP(A43,'Récapitulatif HOMMES'!A$13:I$42,7,FALSE))),0,(VLOOKUP(A43,'Récapitulatif HOMMES'!A$13:L$42,7,FALSE)))</f>
        <v>0</v>
      </c>
      <c r="H43" s="8">
        <f>IF(ISNA((VLOOKUP(G43,'Récapitulatif HOMMES'!G$13:M$43,2,FALSE))),0,(VLOOKUP(G43,'Récapitulatif HOMMES'!G$13:M$43,2,FALSE)))</f>
        <v>0</v>
      </c>
      <c r="I43" s="40" t="s">
        <v>54</v>
      </c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</row>
    <row r="44" spans="1:21" ht="20.25" customHeight="1" x14ac:dyDescent="0.3">
      <c r="A44" s="43"/>
      <c r="B44" s="61">
        <f>IF(ISNA((VLOOKUP(A44,'Récapitulatif HOMMES'!A$13:H$43,2,FALSE))),0,(VLOOKUP(A44,'Récapitulatif HOMMES'!A$13:H$43,2,FALSE)))</f>
        <v>0</v>
      </c>
      <c r="C44" s="61">
        <f>IF(ISNA((VLOOKUP(B44,'Récapitulatif HOMMES'!B$13:I$43,2,FALSE))),0,(VLOOKUP(B44,'Récapitulatif HOMMES'!B$13:I$43,2,FALSE)))</f>
        <v>0</v>
      </c>
      <c r="D44" s="61">
        <f>IF(ISNA((VLOOKUP(A44,'Récapitulatif HOMMES'!A$13:K$43,4,FALSE))),0,(VLOOKUP(A44,'Récapitulatif HOMMES'!A$13:K$43,4,FALSE)))</f>
        <v>0</v>
      </c>
      <c r="E44" s="61">
        <f>IF(ISNA((VLOOKUP(A44,'Récapitulatif HOMMES'!A$13:K$43,5,FALSE))),0,(VLOOKUP(A44,'Récapitulatif HOMMES'!A$13:K$43,5,FALSE)))</f>
        <v>0</v>
      </c>
      <c r="F44" s="61">
        <f>IF(ISNA((VLOOKUP(A44,'Récapitulatif HOMMES'!A$13:I$43,6,FALSE))),0,(VLOOKUP(A44,'Récapitulatif HOMMES'!A$13:I$43,6,FALSE)))</f>
        <v>0</v>
      </c>
      <c r="G44" s="61">
        <f>IF(ISNA((VLOOKUP(A44,'Récapitulatif HOMMES'!A$13:I$42,7,FALSE))),0,(VLOOKUP(A44,'Récapitulatif HOMMES'!A$13:L$42,7,FALSE)))</f>
        <v>0</v>
      </c>
      <c r="H44" s="61">
        <f>IF(ISNA((VLOOKUP(G44,'Récapitulatif HOMMES'!G$13:M$43,2,FALSE))),0,(VLOOKUP(G44,'Récapitulatif HOMMES'!G$13:M$43,2,FALSE)))</f>
        <v>0</v>
      </c>
      <c r="I44" s="41" t="s">
        <v>55</v>
      </c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</row>
  </sheetData>
  <sheetProtection algorithmName="SHA-512" hashValue="M0pBr8ylx2FAhcdP2qjWPJa4dirmIRMZiRWvkfUZqigLDTdAUYssowzGZ0+tMgpQZbo1URxH5rjhfWOAnKTJzQ==" saltValue="GYRS9l3Hy4xa46n6iunHFA==" spinCount="100000" sheet="1" selectLockedCells="1"/>
  <mergeCells count="19">
    <mergeCell ref="A38:H38"/>
    <mergeCell ref="A8:B8"/>
    <mergeCell ref="C8:H8"/>
    <mergeCell ref="A9:B9"/>
    <mergeCell ref="C9:H9"/>
    <mergeCell ref="A11:H11"/>
    <mergeCell ref="A19:H19"/>
    <mergeCell ref="A27:B27"/>
    <mergeCell ref="C27:H27"/>
    <mergeCell ref="A28:B28"/>
    <mergeCell ref="C28:H28"/>
    <mergeCell ref="A30:H30"/>
    <mergeCell ref="A6:B6"/>
    <mergeCell ref="C6:H6"/>
    <mergeCell ref="A1:H1"/>
    <mergeCell ref="A2:H2"/>
    <mergeCell ref="A3:H3"/>
    <mergeCell ref="A5:B5"/>
    <mergeCell ref="C5:H5"/>
  </mergeCells>
  <dataValidations count="1">
    <dataValidation type="custom" allowBlank="1" showInputMessage="1" showErrorMessage="1" sqref="C9:C10 C5 C28" xr:uid="{00000000-0002-0000-0700-000000000000}">
      <formula1>EXACT(C5,UPPER(C5))</formula1>
    </dataValidation>
  </dataValidations>
  <pageMargins left="0" right="0" top="0" bottom="0.39370078740157483" header="0" footer="0"/>
  <pageSetup paperSize="9" scale="76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4" tint="-0.499984740745262"/>
    <pageSetUpPr fitToPage="1"/>
  </sheetPr>
  <dimension ref="A1:U105"/>
  <sheetViews>
    <sheetView zoomScaleNormal="100" workbookViewId="0">
      <selection activeCell="H12" sqref="H12"/>
    </sheetView>
  </sheetViews>
  <sheetFormatPr baseColWidth="10" defaultColWidth="11.44140625" defaultRowHeight="11.4" x14ac:dyDescent="0.3"/>
  <cols>
    <col min="1" max="1" width="3.6640625" style="11" customWidth="1"/>
    <col min="2" max="2" width="24.6640625" style="11" customWidth="1"/>
    <col min="3" max="3" width="5.6640625" style="11" customWidth="1"/>
    <col min="4" max="5" width="19" style="11" customWidth="1"/>
    <col min="6" max="6" width="28.6640625" style="11" customWidth="1"/>
    <col min="7" max="7" width="12.6640625" style="11" customWidth="1"/>
    <col min="8" max="8" width="18.77734375" style="11" customWidth="1"/>
    <col min="9" max="16384" width="11.44140625" style="11"/>
  </cols>
  <sheetData>
    <row r="1" spans="1:21" ht="25.5" customHeight="1" x14ac:dyDescent="0.3">
      <c r="A1" s="68" t="str">
        <f>'Récapitulatif HOMMES'!A1</f>
        <v>CHAMPIONNATS DE FRANCE</v>
      </c>
      <c r="B1" s="68"/>
      <c r="C1" s="68"/>
      <c r="D1" s="68"/>
      <c r="E1" s="68"/>
      <c r="F1" s="68"/>
      <c r="G1" s="68"/>
      <c r="H1" s="68"/>
    </row>
    <row r="2" spans="1:21" s="27" customFormat="1" ht="25.5" customHeight="1" x14ac:dyDescent="0.65">
      <c r="A2" s="69" t="str">
        <f>'Récapitulatif HOMMES'!A2</f>
        <v>MASTERS PISTE 2020</v>
      </c>
      <c r="B2" s="69"/>
      <c r="C2" s="69"/>
      <c r="D2" s="69"/>
      <c r="E2" s="69"/>
      <c r="F2" s="69"/>
      <c r="G2" s="69"/>
      <c r="H2" s="69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3"/>
      <c r="U2" s="23"/>
    </row>
    <row r="3" spans="1:21" ht="21" customHeight="1" x14ac:dyDescent="0.3">
      <c r="A3" s="71" t="str">
        <f>'Récapitulatif HOMMES'!A3</f>
        <v>Vélodrome du CREPS  - BOURGES (CENTRE-VAL DE LOIRE)</v>
      </c>
      <c r="B3" s="71"/>
      <c r="C3" s="71"/>
      <c r="D3" s="71"/>
      <c r="E3" s="71"/>
      <c r="F3" s="71"/>
      <c r="G3" s="71"/>
      <c r="H3" s="71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29"/>
      <c r="U3" s="29"/>
    </row>
    <row r="4" spans="1:21" ht="22.5" customHeight="1" x14ac:dyDescent="0.3">
      <c r="A4" s="22"/>
      <c r="B4" s="22"/>
      <c r="C4" s="22"/>
      <c r="D4" s="22"/>
      <c r="E4" s="58"/>
      <c r="F4" s="22"/>
      <c r="G4" s="22"/>
      <c r="H4" s="2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</row>
    <row r="5" spans="1:21" ht="20.25" customHeight="1" x14ac:dyDescent="0.3">
      <c r="A5" s="78" t="s">
        <v>21</v>
      </c>
      <c r="B5" s="78"/>
      <c r="C5" s="79">
        <f>'Récapitulatif HOMMES'!C8</f>
        <v>0</v>
      </c>
      <c r="D5" s="79"/>
      <c r="E5" s="79"/>
      <c r="F5" s="79"/>
      <c r="G5" s="79"/>
      <c r="H5" s="79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</row>
    <row r="6" spans="1:21" ht="20.25" customHeight="1" x14ac:dyDescent="0.3">
      <c r="A6" s="64" t="s">
        <v>7</v>
      </c>
      <c r="B6" s="64"/>
      <c r="C6" s="80" t="s">
        <v>39</v>
      </c>
      <c r="D6" s="80"/>
      <c r="E6" s="80"/>
      <c r="F6" s="80"/>
      <c r="G6" s="80"/>
      <c r="H6" s="80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</row>
    <row r="7" spans="1:21" ht="11.25" customHeight="1" x14ac:dyDescent="0.3">
      <c r="A7" s="18"/>
      <c r="B7" s="18"/>
      <c r="C7" s="19"/>
      <c r="D7" s="19"/>
      <c r="E7" s="19"/>
      <c r="F7" s="19"/>
      <c r="G7" s="19"/>
      <c r="H7" s="19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</row>
    <row r="8" spans="1:21" ht="20.25" customHeight="1" x14ac:dyDescent="0.3">
      <c r="A8" s="64" t="s">
        <v>23</v>
      </c>
      <c r="B8" s="64"/>
      <c r="C8" s="81" t="s">
        <v>24</v>
      </c>
      <c r="D8" s="81"/>
      <c r="E8" s="81"/>
      <c r="F8" s="81"/>
      <c r="G8" s="81"/>
      <c r="H8" s="81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</row>
    <row r="9" spans="1:21" ht="20.25" customHeight="1" x14ac:dyDescent="0.3">
      <c r="A9" s="64" t="s">
        <v>13</v>
      </c>
      <c r="B9" s="64"/>
      <c r="C9" s="77">
        <f>COUNTA(A12:A16)</f>
        <v>0</v>
      </c>
      <c r="D9" s="77"/>
      <c r="E9" s="77"/>
      <c r="F9" s="77"/>
      <c r="G9" s="77"/>
      <c r="H9" s="77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</row>
    <row r="10" spans="1:21" ht="22.5" customHeight="1" x14ac:dyDescent="0.3">
      <c r="A10" s="2"/>
      <c r="B10" s="2"/>
      <c r="C10" s="3"/>
      <c r="D10" s="3"/>
      <c r="E10" s="3"/>
      <c r="F10" s="3"/>
      <c r="G10" s="22"/>
      <c r="H10" s="2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</row>
    <row r="11" spans="1:21" ht="32.25" customHeight="1" x14ac:dyDescent="0.3">
      <c r="A11" s="4" t="s">
        <v>2</v>
      </c>
      <c r="B11" s="4" t="s">
        <v>8</v>
      </c>
      <c r="C11" s="4" t="s">
        <v>3</v>
      </c>
      <c r="D11" s="4" t="str">
        <f>'(H) KM'!D$11</f>
        <v>CATÉGORIE D'AGE</v>
      </c>
      <c r="E11" s="4" t="str">
        <f>'(H) KM'!E$11</f>
        <v>CATEGORIE DE LICENCE</v>
      </c>
      <c r="F11" s="4" t="s">
        <v>0</v>
      </c>
      <c r="G11" s="4" t="s">
        <v>18</v>
      </c>
      <c r="H11" s="4" t="s">
        <v>1</v>
      </c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</row>
    <row r="12" spans="1:21" ht="20.25" customHeight="1" x14ac:dyDescent="0.3">
      <c r="A12" s="7"/>
      <c r="B12" s="8">
        <f>IF(ISNA((VLOOKUP(A12,'Récapitulatif HOMMES'!A$13:H$43,2,FALSE))),0,(VLOOKUP(A12,'Récapitulatif HOMMES'!A$13:H$43,2,FALSE)))</f>
        <v>0</v>
      </c>
      <c r="C12" s="8">
        <f>IF(ISNA((VLOOKUP(B12,'Récapitulatif HOMMES'!B$13:I$43,2,FALSE))),0,(VLOOKUP(B12,'Récapitulatif HOMMES'!B$13:I$43,2,FALSE)))</f>
        <v>0</v>
      </c>
      <c r="D12" s="8">
        <f>IF(ISNA((VLOOKUP(A12,'Récapitulatif HOMMES'!A$13:K$43,4,FALSE))),0,(VLOOKUP(A12,'Récapitulatif HOMMES'!A$13:K$43,4,FALSE)))</f>
        <v>0</v>
      </c>
      <c r="E12" s="8">
        <f>IF(ISNA((VLOOKUP(A12,'Récapitulatif HOMMES'!A$13:K$43,5,FALSE))),0,(VLOOKUP(A12,'Récapitulatif HOMMES'!A$13:K$43,5,FALSE)))</f>
        <v>0</v>
      </c>
      <c r="F12" s="8">
        <f>IF(ISNA((VLOOKUP(A12,'Récapitulatif HOMMES'!A$13:I$43,6,FALSE))),0,(VLOOKUP(A12,'Récapitulatif HOMMES'!A$13:I$43,6,FALSE)))</f>
        <v>0</v>
      </c>
      <c r="G12" s="8">
        <f>IF(ISNA((VLOOKUP(A12,'Récapitulatif HOMMES'!A$13:I$42,7,FALSE))),0,(VLOOKUP(A12,'Récapitulatif HOMMES'!A$13:L$42,7,FALSE)))</f>
        <v>0</v>
      </c>
      <c r="H12" s="8">
        <f>IF(ISNA((VLOOKUP(G12,'Récapitulatif HOMMES'!G$13:M$43,2,FALSE))),0,(VLOOKUP(G12,'Récapitulatif HOMMES'!G$13:M$43,2,FALSE)))</f>
        <v>0</v>
      </c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</row>
    <row r="13" spans="1:21" ht="20.25" customHeight="1" x14ac:dyDescent="0.3">
      <c r="A13" s="7"/>
      <c r="B13" s="8">
        <f>IF(ISNA((VLOOKUP(A13,'Récapitulatif HOMMES'!A$13:H$43,2,FALSE))),0,(VLOOKUP(A13,'Récapitulatif HOMMES'!A$13:H$43,2,FALSE)))</f>
        <v>0</v>
      </c>
      <c r="C13" s="8">
        <f>IF(ISNA((VLOOKUP(B13,'Récapitulatif HOMMES'!B$13:I$43,2,FALSE))),0,(VLOOKUP(B13,'Récapitulatif HOMMES'!B$13:I$43,2,FALSE)))</f>
        <v>0</v>
      </c>
      <c r="D13" s="8">
        <f>IF(ISNA((VLOOKUP(A13,'Récapitulatif HOMMES'!A$13:K$43,4,FALSE))),0,(VLOOKUP(A13,'Récapitulatif HOMMES'!A$13:K$43,4,FALSE)))</f>
        <v>0</v>
      </c>
      <c r="E13" s="8">
        <f>IF(ISNA((VLOOKUP(A13,'Récapitulatif HOMMES'!A$13:K$43,5,FALSE))),0,(VLOOKUP(A13,'Récapitulatif HOMMES'!A$13:K$43,5,FALSE)))</f>
        <v>0</v>
      </c>
      <c r="F13" s="8">
        <f>IF(ISNA((VLOOKUP(A13,'Récapitulatif HOMMES'!A$13:I$43,6,FALSE))),0,(VLOOKUP(A13,'Récapitulatif HOMMES'!A$13:I$43,6,FALSE)))</f>
        <v>0</v>
      </c>
      <c r="G13" s="8">
        <f>IF(ISNA((VLOOKUP(A13,'Récapitulatif HOMMES'!A$13:I$42,7,FALSE))),0,(VLOOKUP(A13,'Récapitulatif HOMMES'!A$13:L$42,7,FALSE)))</f>
        <v>0</v>
      </c>
      <c r="H13" s="8">
        <f>IF(ISNA((VLOOKUP(G13,'Récapitulatif HOMMES'!G$13:M$43,2,FALSE))),0,(VLOOKUP(G13,'Récapitulatif HOMMES'!G$13:M$43,2,FALSE)))</f>
        <v>0</v>
      </c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</row>
    <row r="14" spans="1:21" ht="20.25" customHeight="1" x14ac:dyDescent="0.3">
      <c r="A14" s="7"/>
      <c r="B14" s="8">
        <f>IF(ISNA((VLOOKUP(A14,'Récapitulatif HOMMES'!A$13:H$43,2,FALSE))),0,(VLOOKUP(A14,'Récapitulatif HOMMES'!A$13:H$43,2,FALSE)))</f>
        <v>0</v>
      </c>
      <c r="C14" s="8">
        <f>IF(ISNA((VLOOKUP(B14,'Récapitulatif HOMMES'!B$13:I$43,2,FALSE))),0,(VLOOKUP(B14,'Récapitulatif HOMMES'!B$13:I$43,2,FALSE)))</f>
        <v>0</v>
      </c>
      <c r="D14" s="8">
        <f>IF(ISNA((VLOOKUP(A14,'Récapitulatif HOMMES'!A$13:K$43,4,FALSE))),0,(VLOOKUP(A14,'Récapitulatif HOMMES'!A$13:K$43,4,FALSE)))</f>
        <v>0</v>
      </c>
      <c r="E14" s="8">
        <f>IF(ISNA((VLOOKUP(A14,'Récapitulatif HOMMES'!A$13:K$43,5,FALSE))),0,(VLOOKUP(A14,'Récapitulatif HOMMES'!A$13:K$43,5,FALSE)))</f>
        <v>0</v>
      </c>
      <c r="F14" s="8">
        <f>IF(ISNA((VLOOKUP(A14,'Récapitulatif HOMMES'!A$13:I$43,6,FALSE))),0,(VLOOKUP(A14,'Récapitulatif HOMMES'!A$13:I$43,6,FALSE)))</f>
        <v>0</v>
      </c>
      <c r="G14" s="8">
        <f>IF(ISNA((VLOOKUP(A14,'Récapitulatif HOMMES'!A$13:I$42,7,FALSE))),0,(VLOOKUP(A14,'Récapitulatif HOMMES'!A$13:L$42,7,FALSE)))</f>
        <v>0</v>
      </c>
      <c r="H14" s="8">
        <f>IF(ISNA((VLOOKUP(G14,'Récapitulatif HOMMES'!G$13:M$43,2,FALSE))),0,(VLOOKUP(G14,'Récapitulatif HOMMES'!G$13:M$43,2,FALSE)))</f>
        <v>0</v>
      </c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</row>
    <row r="15" spans="1:21" ht="20.25" customHeight="1" x14ac:dyDescent="0.3">
      <c r="A15" s="7"/>
      <c r="B15" s="8">
        <f>IF(ISNA((VLOOKUP(A15,'Récapitulatif HOMMES'!A$13:H$43,2,FALSE))),0,(VLOOKUP(A15,'Récapitulatif HOMMES'!A$13:H$43,2,FALSE)))</f>
        <v>0</v>
      </c>
      <c r="C15" s="8">
        <f>IF(ISNA((VLOOKUP(B15,'Récapitulatif HOMMES'!B$13:I$43,2,FALSE))),0,(VLOOKUP(B15,'Récapitulatif HOMMES'!B$13:I$43,2,FALSE)))</f>
        <v>0</v>
      </c>
      <c r="D15" s="8">
        <f>IF(ISNA((VLOOKUP(A15,'Récapitulatif HOMMES'!A$13:K$43,4,FALSE))),0,(VLOOKUP(A15,'Récapitulatif HOMMES'!A$13:K$43,4,FALSE)))</f>
        <v>0</v>
      </c>
      <c r="E15" s="8">
        <f>IF(ISNA((VLOOKUP(A15,'Récapitulatif HOMMES'!A$13:K$43,5,FALSE))),0,(VLOOKUP(A15,'Récapitulatif HOMMES'!A$13:K$43,5,FALSE)))</f>
        <v>0</v>
      </c>
      <c r="F15" s="8">
        <f>IF(ISNA((VLOOKUP(A15,'Récapitulatif HOMMES'!A$13:I$43,6,FALSE))),0,(VLOOKUP(A15,'Récapitulatif HOMMES'!A$13:I$43,6,FALSE)))</f>
        <v>0</v>
      </c>
      <c r="G15" s="8">
        <f>IF(ISNA((VLOOKUP(A15,'Récapitulatif HOMMES'!A$13:I$42,7,FALSE))),0,(VLOOKUP(A15,'Récapitulatif HOMMES'!A$13:L$42,7,FALSE)))</f>
        <v>0</v>
      </c>
      <c r="H15" s="8">
        <f>IF(ISNA((VLOOKUP(G15,'Récapitulatif HOMMES'!G$13:M$43,2,FALSE))),0,(VLOOKUP(G15,'Récapitulatif HOMMES'!G$13:M$43,2,FALSE)))</f>
        <v>0</v>
      </c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</row>
    <row r="16" spans="1:21" ht="20.25" customHeight="1" x14ac:dyDescent="0.3">
      <c r="A16" s="7"/>
      <c r="B16" s="8">
        <f>IF(ISNA((VLOOKUP(A16,'Récapitulatif HOMMES'!A$13:H$43,2,FALSE))),0,(VLOOKUP(A16,'Récapitulatif HOMMES'!A$13:H$43,2,FALSE)))</f>
        <v>0</v>
      </c>
      <c r="C16" s="8">
        <f>IF(ISNA((VLOOKUP(B16,'Récapitulatif HOMMES'!B$13:I$43,2,FALSE))),0,(VLOOKUP(B16,'Récapitulatif HOMMES'!B$13:I$43,2,FALSE)))</f>
        <v>0</v>
      </c>
      <c r="D16" s="8">
        <f>IF(ISNA((VLOOKUP(A16,'Récapitulatif HOMMES'!A$13:K$43,4,FALSE))),0,(VLOOKUP(A16,'Récapitulatif HOMMES'!A$13:K$43,4,FALSE)))</f>
        <v>0</v>
      </c>
      <c r="E16" s="8">
        <f>IF(ISNA((VLOOKUP(A16,'Récapitulatif HOMMES'!A$13:K$43,5,FALSE))),0,(VLOOKUP(A16,'Récapitulatif HOMMES'!A$13:K$43,5,FALSE)))</f>
        <v>0</v>
      </c>
      <c r="F16" s="8">
        <f>IF(ISNA((VLOOKUP(A16,'Récapitulatif HOMMES'!A$13:I$43,6,FALSE))),0,(VLOOKUP(A16,'Récapitulatif HOMMES'!A$13:I$43,6,FALSE)))</f>
        <v>0</v>
      </c>
      <c r="G16" s="8">
        <f>IF(ISNA((VLOOKUP(A16,'Récapitulatif HOMMES'!A$13:I$42,7,FALSE))),0,(VLOOKUP(A16,'Récapitulatif HOMMES'!A$13:L$42,7,FALSE)))</f>
        <v>0</v>
      </c>
      <c r="H16" s="8">
        <f>IF(ISNA((VLOOKUP(G16,'Récapitulatif HOMMES'!G$13:M$43,2,FALSE))),0,(VLOOKUP(G16,'Récapitulatif HOMMES'!G$13:M$43,2,FALSE)))</f>
        <v>0</v>
      </c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</row>
    <row r="17" spans="1:21" s="32" customFormat="1" ht="22.5" customHeight="1" x14ac:dyDescent="0.3">
      <c r="A17" s="5"/>
      <c r="B17" s="6"/>
      <c r="C17" s="6"/>
      <c r="D17" s="6"/>
      <c r="E17" s="6"/>
      <c r="F17" s="6"/>
      <c r="G17" s="6"/>
      <c r="H17" s="6"/>
    </row>
    <row r="18" spans="1:21" ht="20.25" customHeight="1" x14ac:dyDescent="0.3">
      <c r="A18" s="82" t="s">
        <v>23</v>
      </c>
      <c r="B18" s="83"/>
      <c r="C18" s="84" t="s">
        <v>25</v>
      </c>
      <c r="D18" s="85"/>
      <c r="E18" s="85"/>
      <c r="F18" s="85"/>
      <c r="G18" s="85"/>
      <c r="H18" s="86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</row>
    <row r="19" spans="1:21" ht="20.25" customHeight="1" x14ac:dyDescent="0.3">
      <c r="A19" s="82" t="s">
        <v>13</v>
      </c>
      <c r="B19" s="83"/>
      <c r="C19" s="84">
        <f>COUNTA(A22:A26)</f>
        <v>0</v>
      </c>
      <c r="D19" s="85"/>
      <c r="E19" s="85"/>
      <c r="F19" s="85"/>
      <c r="G19" s="85"/>
      <c r="H19" s="86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</row>
    <row r="20" spans="1:21" ht="22.5" customHeight="1" x14ac:dyDescent="0.3"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</row>
    <row r="21" spans="1:21" ht="32.25" customHeight="1" x14ac:dyDescent="0.3">
      <c r="A21" s="4" t="s">
        <v>2</v>
      </c>
      <c r="B21" s="4" t="s">
        <v>8</v>
      </c>
      <c r="C21" s="4" t="s">
        <v>3</v>
      </c>
      <c r="D21" s="4" t="str">
        <f>'(H) KM'!D$11</f>
        <v>CATÉGORIE D'AGE</v>
      </c>
      <c r="E21" s="4" t="str">
        <f>'(H) KM'!E$11</f>
        <v>CATEGORIE DE LICENCE</v>
      </c>
      <c r="F21" s="4" t="s">
        <v>0</v>
      </c>
      <c r="G21" s="4" t="s">
        <v>18</v>
      </c>
      <c r="H21" s="4" t="s">
        <v>1</v>
      </c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</row>
    <row r="22" spans="1:21" ht="20.25" customHeight="1" x14ac:dyDescent="0.3">
      <c r="A22" s="7"/>
      <c r="B22" s="8">
        <f>IF(ISNA((VLOOKUP(A22,'Récapitulatif HOMMES'!A$13:H$43,2,FALSE))),0,(VLOOKUP(A22,'Récapitulatif HOMMES'!A$13:H$43,2,FALSE)))</f>
        <v>0</v>
      </c>
      <c r="C22" s="8">
        <f>IF(ISNA((VLOOKUP(B22,'Récapitulatif HOMMES'!B$13:I$43,2,FALSE))),0,(VLOOKUP(B22,'Récapitulatif HOMMES'!B$13:I$43,2,FALSE)))</f>
        <v>0</v>
      </c>
      <c r="D22" s="8">
        <f>IF(ISNA((VLOOKUP(A22,'Récapitulatif HOMMES'!A$13:K$43,4,FALSE))),0,(VLOOKUP(A22,'Récapitulatif HOMMES'!A$13:K$43,4,FALSE)))</f>
        <v>0</v>
      </c>
      <c r="E22" s="8">
        <f>IF(ISNA((VLOOKUP(A22,'Récapitulatif HOMMES'!A$13:K$43,5,FALSE))),0,(VLOOKUP(A22,'Récapitulatif HOMMES'!A$13:K$43,5,FALSE)))</f>
        <v>0</v>
      </c>
      <c r="F22" s="8">
        <f>IF(ISNA((VLOOKUP(A22,'Récapitulatif HOMMES'!A$13:I$43,6,FALSE))),0,(VLOOKUP(A22,'Récapitulatif HOMMES'!A$13:I$43,6,FALSE)))</f>
        <v>0</v>
      </c>
      <c r="G22" s="8">
        <f>IF(ISNA((VLOOKUP(A22,'Récapitulatif HOMMES'!A$13:I$42,7,FALSE))),0,(VLOOKUP(A22,'Récapitulatif HOMMES'!A$13:L$42,7,FALSE)))</f>
        <v>0</v>
      </c>
      <c r="H22" s="8">
        <f>IF(ISNA((VLOOKUP(G22,'Récapitulatif HOMMES'!G$13:M$43,2,FALSE))),0,(VLOOKUP(G22,'Récapitulatif HOMMES'!G$13:M$43,2,FALSE)))</f>
        <v>0</v>
      </c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</row>
    <row r="23" spans="1:21" ht="20.25" customHeight="1" x14ac:dyDescent="0.3">
      <c r="A23" s="7"/>
      <c r="B23" s="8">
        <f>IF(ISNA((VLOOKUP(A23,'Récapitulatif HOMMES'!A$13:H$43,2,FALSE))),0,(VLOOKUP(A23,'Récapitulatif HOMMES'!A$13:H$43,2,FALSE)))</f>
        <v>0</v>
      </c>
      <c r="C23" s="8">
        <f>IF(ISNA((VLOOKUP(B23,'Récapitulatif HOMMES'!B$13:I$43,2,FALSE))),0,(VLOOKUP(B23,'Récapitulatif HOMMES'!B$13:I$43,2,FALSE)))</f>
        <v>0</v>
      </c>
      <c r="D23" s="8">
        <f>IF(ISNA((VLOOKUP(A23,'Récapitulatif HOMMES'!A$13:K$43,4,FALSE))),0,(VLOOKUP(A23,'Récapitulatif HOMMES'!A$13:K$43,4,FALSE)))</f>
        <v>0</v>
      </c>
      <c r="E23" s="8">
        <f>IF(ISNA((VLOOKUP(A23,'Récapitulatif HOMMES'!A$13:K$43,5,FALSE))),0,(VLOOKUP(A23,'Récapitulatif HOMMES'!A$13:K$43,5,FALSE)))</f>
        <v>0</v>
      </c>
      <c r="F23" s="8">
        <f>IF(ISNA((VLOOKUP(A23,'Récapitulatif HOMMES'!A$13:I$43,6,FALSE))),0,(VLOOKUP(A23,'Récapitulatif HOMMES'!A$13:I$43,6,FALSE)))</f>
        <v>0</v>
      </c>
      <c r="G23" s="8">
        <f>IF(ISNA((VLOOKUP(A23,'Récapitulatif HOMMES'!A$13:I$42,7,FALSE))),0,(VLOOKUP(A23,'Récapitulatif HOMMES'!A$13:L$42,7,FALSE)))</f>
        <v>0</v>
      </c>
      <c r="H23" s="8">
        <f>IF(ISNA((VLOOKUP(G23,'Récapitulatif HOMMES'!G$13:M$43,2,FALSE))),0,(VLOOKUP(G23,'Récapitulatif HOMMES'!G$13:M$43,2,FALSE)))</f>
        <v>0</v>
      </c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</row>
    <row r="24" spans="1:21" ht="20.25" customHeight="1" x14ac:dyDescent="0.3">
      <c r="A24" s="7"/>
      <c r="B24" s="8">
        <f>IF(ISNA((VLOOKUP(A24,'Récapitulatif HOMMES'!A$13:H$43,2,FALSE))),0,(VLOOKUP(A24,'Récapitulatif HOMMES'!A$13:H$43,2,FALSE)))</f>
        <v>0</v>
      </c>
      <c r="C24" s="8">
        <f>IF(ISNA((VLOOKUP(B24,'Récapitulatif HOMMES'!B$13:I$43,2,FALSE))),0,(VLOOKUP(B24,'Récapitulatif HOMMES'!B$13:I$43,2,FALSE)))</f>
        <v>0</v>
      </c>
      <c r="D24" s="8">
        <f>IF(ISNA((VLOOKUP(A24,'Récapitulatif HOMMES'!A$13:K$43,4,FALSE))),0,(VLOOKUP(A24,'Récapitulatif HOMMES'!A$13:K$43,4,FALSE)))</f>
        <v>0</v>
      </c>
      <c r="E24" s="8">
        <f>IF(ISNA((VLOOKUP(A24,'Récapitulatif HOMMES'!A$13:K$43,5,FALSE))),0,(VLOOKUP(A24,'Récapitulatif HOMMES'!A$13:K$43,5,FALSE)))</f>
        <v>0</v>
      </c>
      <c r="F24" s="8">
        <f>IF(ISNA((VLOOKUP(A24,'Récapitulatif HOMMES'!A$13:I$43,6,FALSE))),0,(VLOOKUP(A24,'Récapitulatif HOMMES'!A$13:I$43,6,FALSE)))</f>
        <v>0</v>
      </c>
      <c r="G24" s="8">
        <f>IF(ISNA((VLOOKUP(A24,'Récapitulatif HOMMES'!A$13:I$42,7,FALSE))),0,(VLOOKUP(A24,'Récapitulatif HOMMES'!A$13:L$42,7,FALSE)))</f>
        <v>0</v>
      </c>
      <c r="H24" s="8">
        <f>IF(ISNA((VLOOKUP(G24,'Récapitulatif HOMMES'!G$13:M$43,2,FALSE))),0,(VLOOKUP(G24,'Récapitulatif HOMMES'!G$13:M$43,2,FALSE)))</f>
        <v>0</v>
      </c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</row>
    <row r="25" spans="1:21" ht="20.25" customHeight="1" x14ac:dyDescent="0.3">
      <c r="A25" s="7"/>
      <c r="B25" s="8">
        <f>IF(ISNA((VLOOKUP(A25,'Récapitulatif HOMMES'!A$13:H$43,2,FALSE))),0,(VLOOKUP(A25,'Récapitulatif HOMMES'!A$13:H$43,2,FALSE)))</f>
        <v>0</v>
      </c>
      <c r="C25" s="8">
        <f>IF(ISNA((VLOOKUP(B25,'Récapitulatif HOMMES'!B$13:I$43,2,FALSE))),0,(VLOOKUP(B25,'Récapitulatif HOMMES'!B$13:I$43,2,FALSE)))</f>
        <v>0</v>
      </c>
      <c r="D25" s="8">
        <f>IF(ISNA((VLOOKUP(A25,'Récapitulatif HOMMES'!A$13:K$43,4,FALSE))),0,(VLOOKUP(A25,'Récapitulatif HOMMES'!A$13:K$43,4,FALSE)))</f>
        <v>0</v>
      </c>
      <c r="E25" s="8">
        <f>IF(ISNA((VLOOKUP(A25,'Récapitulatif HOMMES'!A$13:K$43,5,FALSE))),0,(VLOOKUP(A25,'Récapitulatif HOMMES'!A$13:K$43,5,FALSE)))</f>
        <v>0</v>
      </c>
      <c r="F25" s="8">
        <f>IF(ISNA((VLOOKUP(A25,'Récapitulatif HOMMES'!A$13:I$43,6,FALSE))),0,(VLOOKUP(A25,'Récapitulatif HOMMES'!A$13:I$43,6,FALSE)))</f>
        <v>0</v>
      </c>
      <c r="G25" s="8">
        <f>IF(ISNA((VLOOKUP(A25,'Récapitulatif HOMMES'!A$13:I$42,7,FALSE))),0,(VLOOKUP(A25,'Récapitulatif HOMMES'!A$13:L$42,7,FALSE)))</f>
        <v>0</v>
      </c>
      <c r="H25" s="8">
        <f>IF(ISNA((VLOOKUP(G25,'Récapitulatif HOMMES'!G$13:M$43,2,FALSE))),0,(VLOOKUP(G25,'Récapitulatif HOMMES'!G$13:M$43,2,FALSE)))</f>
        <v>0</v>
      </c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</row>
    <row r="26" spans="1:21" ht="20.25" customHeight="1" x14ac:dyDescent="0.3">
      <c r="A26" s="7"/>
      <c r="B26" s="8">
        <f>IF(ISNA((VLOOKUP(A26,'Récapitulatif HOMMES'!A$13:H$43,2,FALSE))),0,(VLOOKUP(A26,'Récapitulatif HOMMES'!A$13:H$43,2,FALSE)))</f>
        <v>0</v>
      </c>
      <c r="C26" s="8">
        <f>IF(ISNA((VLOOKUP(B26,'Récapitulatif HOMMES'!B$13:I$43,2,FALSE))),0,(VLOOKUP(B26,'Récapitulatif HOMMES'!B$13:I$43,2,FALSE)))</f>
        <v>0</v>
      </c>
      <c r="D26" s="8">
        <f>IF(ISNA((VLOOKUP(A26,'Récapitulatif HOMMES'!A$13:K$43,4,FALSE))),0,(VLOOKUP(A26,'Récapitulatif HOMMES'!A$13:K$43,4,FALSE)))</f>
        <v>0</v>
      </c>
      <c r="E26" s="8">
        <f>IF(ISNA((VLOOKUP(A26,'Récapitulatif HOMMES'!A$13:K$43,5,FALSE))),0,(VLOOKUP(A26,'Récapitulatif HOMMES'!A$13:K$43,5,FALSE)))</f>
        <v>0</v>
      </c>
      <c r="F26" s="8">
        <f>IF(ISNA((VLOOKUP(A26,'Récapitulatif HOMMES'!A$13:I$43,6,FALSE))),0,(VLOOKUP(A26,'Récapitulatif HOMMES'!A$13:I$43,6,FALSE)))</f>
        <v>0</v>
      </c>
      <c r="G26" s="8">
        <f>IF(ISNA((VLOOKUP(A26,'Récapitulatif HOMMES'!A$13:I$42,7,FALSE))),0,(VLOOKUP(A26,'Récapitulatif HOMMES'!A$13:L$42,7,FALSE)))</f>
        <v>0</v>
      </c>
      <c r="H26" s="8">
        <f>IF(ISNA((VLOOKUP(G26,'Récapitulatif HOMMES'!G$13:M$43,2,FALSE))),0,(VLOOKUP(G26,'Récapitulatif HOMMES'!G$13:M$43,2,FALSE)))</f>
        <v>0</v>
      </c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</row>
    <row r="27" spans="1:21" ht="22.5" customHeight="1" x14ac:dyDescent="0.3"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</row>
    <row r="28" spans="1:21" ht="20.25" customHeight="1" x14ac:dyDescent="0.3">
      <c r="A28" s="82" t="s">
        <v>23</v>
      </c>
      <c r="B28" s="83"/>
      <c r="C28" s="84" t="s">
        <v>26</v>
      </c>
      <c r="D28" s="85"/>
      <c r="E28" s="85"/>
      <c r="F28" s="85"/>
      <c r="G28" s="85"/>
      <c r="H28" s="86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</row>
    <row r="29" spans="1:21" ht="20.25" customHeight="1" x14ac:dyDescent="0.3">
      <c r="A29" s="82" t="s">
        <v>13</v>
      </c>
      <c r="B29" s="83"/>
      <c r="C29" s="84">
        <f>COUNTA(A32:A36)</f>
        <v>0</v>
      </c>
      <c r="D29" s="85"/>
      <c r="E29" s="85"/>
      <c r="F29" s="85"/>
      <c r="G29" s="85"/>
      <c r="H29" s="86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</row>
    <row r="30" spans="1:21" ht="22.5" customHeight="1" x14ac:dyDescent="0.3"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</row>
    <row r="31" spans="1:21" ht="32.25" customHeight="1" x14ac:dyDescent="0.3">
      <c r="A31" s="4" t="s">
        <v>2</v>
      </c>
      <c r="B31" s="4" t="s">
        <v>8</v>
      </c>
      <c r="C31" s="4" t="s">
        <v>3</v>
      </c>
      <c r="D31" s="4" t="str">
        <f>'(H) KM'!D$11</f>
        <v>CATÉGORIE D'AGE</v>
      </c>
      <c r="E31" s="4" t="str">
        <f>'(H) KM'!E$11</f>
        <v>CATEGORIE DE LICENCE</v>
      </c>
      <c r="F31" s="4" t="s">
        <v>0</v>
      </c>
      <c r="G31" s="4" t="s">
        <v>18</v>
      </c>
      <c r="H31" s="4" t="s">
        <v>1</v>
      </c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</row>
    <row r="32" spans="1:21" ht="20.25" customHeight="1" x14ac:dyDescent="0.3">
      <c r="A32" s="7"/>
      <c r="B32" s="8">
        <f>IF(ISNA((VLOOKUP(A32,'Récapitulatif HOMMES'!A$13:H$43,2,FALSE))),0,(VLOOKUP(A32,'Récapitulatif HOMMES'!A$13:H$43,2,FALSE)))</f>
        <v>0</v>
      </c>
      <c r="C32" s="8">
        <f>IF(ISNA((VLOOKUP(B32,'Récapitulatif HOMMES'!B$13:I$43,2,FALSE))),0,(VLOOKUP(B32,'Récapitulatif HOMMES'!B$13:I$43,2,FALSE)))</f>
        <v>0</v>
      </c>
      <c r="D32" s="8">
        <f>IF(ISNA((VLOOKUP(A32,'Récapitulatif HOMMES'!A$13:K$43,4,FALSE))),0,(VLOOKUP(A32,'Récapitulatif HOMMES'!A$13:K$43,4,FALSE)))</f>
        <v>0</v>
      </c>
      <c r="E32" s="8">
        <f>IF(ISNA((VLOOKUP(A32,'Récapitulatif HOMMES'!A$13:K$43,5,FALSE))),0,(VLOOKUP(A32,'Récapitulatif HOMMES'!A$13:K$43,5,FALSE)))</f>
        <v>0</v>
      </c>
      <c r="F32" s="8">
        <f>IF(ISNA((VLOOKUP(A32,'Récapitulatif HOMMES'!A$13:I$43,6,FALSE))),0,(VLOOKUP(A32,'Récapitulatif HOMMES'!A$13:I$43,6,FALSE)))</f>
        <v>0</v>
      </c>
      <c r="G32" s="8">
        <f>IF(ISNA((VLOOKUP(A32,'Récapitulatif HOMMES'!A$13:I$42,7,FALSE))),0,(VLOOKUP(A32,'Récapitulatif HOMMES'!A$13:L$42,7,FALSE)))</f>
        <v>0</v>
      </c>
      <c r="H32" s="8">
        <f>IF(ISNA((VLOOKUP(G32,'Récapitulatif HOMMES'!G$13:M$43,2,FALSE))),0,(VLOOKUP(G32,'Récapitulatif HOMMES'!G$13:M$43,2,FALSE)))</f>
        <v>0</v>
      </c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</row>
    <row r="33" spans="1:21" ht="20.25" customHeight="1" x14ac:dyDescent="0.3">
      <c r="A33" s="7"/>
      <c r="B33" s="8">
        <f>IF(ISNA((VLOOKUP(A33,'Récapitulatif HOMMES'!A$13:H$43,2,FALSE))),0,(VLOOKUP(A33,'Récapitulatif HOMMES'!A$13:H$43,2,FALSE)))</f>
        <v>0</v>
      </c>
      <c r="C33" s="8">
        <f>IF(ISNA((VLOOKUP(B33,'Récapitulatif HOMMES'!B$13:I$43,2,FALSE))),0,(VLOOKUP(B33,'Récapitulatif HOMMES'!B$13:I$43,2,FALSE)))</f>
        <v>0</v>
      </c>
      <c r="D33" s="8">
        <f>IF(ISNA((VLOOKUP(A33,'Récapitulatif HOMMES'!A$13:K$43,4,FALSE))),0,(VLOOKUP(A33,'Récapitulatif HOMMES'!A$13:K$43,4,FALSE)))</f>
        <v>0</v>
      </c>
      <c r="E33" s="8">
        <f>IF(ISNA((VLOOKUP(A33,'Récapitulatif HOMMES'!A$13:K$43,5,FALSE))),0,(VLOOKUP(A33,'Récapitulatif HOMMES'!A$13:K$43,5,FALSE)))</f>
        <v>0</v>
      </c>
      <c r="F33" s="8">
        <f>IF(ISNA((VLOOKUP(A33,'Récapitulatif HOMMES'!A$13:I$43,6,FALSE))),0,(VLOOKUP(A33,'Récapitulatif HOMMES'!A$13:I$43,6,FALSE)))</f>
        <v>0</v>
      </c>
      <c r="G33" s="8">
        <f>IF(ISNA((VLOOKUP(A33,'Récapitulatif HOMMES'!A$13:I$42,7,FALSE))),0,(VLOOKUP(A33,'Récapitulatif HOMMES'!A$13:L$42,7,FALSE)))</f>
        <v>0</v>
      </c>
      <c r="H33" s="8">
        <f>IF(ISNA((VLOOKUP(G33,'Récapitulatif HOMMES'!G$13:M$43,2,FALSE))),0,(VLOOKUP(G33,'Récapitulatif HOMMES'!G$13:M$43,2,FALSE)))</f>
        <v>0</v>
      </c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</row>
    <row r="34" spans="1:21" ht="20.25" customHeight="1" x14ac:dyDescent="0.3">
      <c r="A34" s="7"/>
      <c r="B34" s="8">
        <f>IF(ISNA((VLOOKUP(A34,'Récapitulatif HOMMES'!A$13:H$43,2,FALSE))),0,(VLOOKUP(A34,'Récapitulatif HOMMES'!A$13:H$43,2,FALSE)))</f>
        <v>0</v>
      </c>
      <c r="C34" s="8">
        <f>IF(ISNA((VLOOKUP(B34,'Récapitulatif HOMMES'!B$13:I$43,2,FALSE))),0,(VLOOKUP(B34,'Récapitulatif HOMMES'!B$13:I$43,2,FALSE)))</f>
        <v>0</v>
      </c>
      <c r="D34" s="8">
        <f>IF(ISNA((VLOOKUP(A34,'Récapitulatif HOMMES'!A$13:K$43,4,FALSE))),0,(VLOOKUP(A34,'Récapitulatif HOMMES'!A$13:K$43,4,FALSE)))</f>
        <v>0</v>
      </c>
      <c r="E34" s="8">
        <f>IF(ISNA((VLOOKUP(A34,'Récapitulatif HOMMES'!A$13:K$43,5,FALSE))),0,(VLOOKUP(A34,'Récapitulatif HOMMES'!A$13:K$43,5,FALSE)))</f>
        <v>0</v>
      </c>
      <c r="F34" s="8">
        <f>IF(ISNA((VLOOKUP(A34,'Récapitulatif HOMMES'!A$13:I$43,6,FALSE))),0,(VLOOKUP(A34,'Récapitulatif HOMMES'!A$13:I$43,6,FALSE)))</f>
        <v>0</v>
      </c>
      <c r="G34" s="8">
        <f>IF(ISNA((VLOOKUP(A34,'Récapitulatif HOMMES'!A$13:I$42,7,FALSE))),0,(VLOOKUP(A34,'Récapitulatif HOMMES'!A$13:L$42,7,FALSE)))</f>
        <v>0</v>
      </c>
      <c r="H34" s="8">
        <f>IF(ISNA((VLOOKUP(G34,'Récapitulatif HOMMES'!G$13:M$43,2,FALSE))),0,(VLOOKUP(G34,'Récapitulatif HOMMES'!G$13:M$43,2,FALSE)))</f>
        <v>0</v>
      </c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</row>
    <row r="35" spans="1:21" ht="20.25" customHeight="1" x14ac:dyDescent="0.3">
      <c r="A35" s="7"/>
      <c r="B35" s="8">
        <f>IF(ISNA((VLOOKUP(A35,'Récapitulatif HOMMES'!A$13:H$43,2,FALSE))),0,(VLOOKUP(A35,'Récapitulatif HOMMES'!A$13:H$43,2,FALSE)))</f>
        <v>0</v>
      </c>
      <c r="C35" s="8">
        <f>IF(ISNA((VLOOKUP(B35,'Récapitulatif HOMMES'!B$13:I$43,2,FALSE))),0,(VLOOKUP(B35,'Récapitulatif HOMMES'!B$13:I$43,2,FALSE)))</f>
        <v>0</v>
      </c>
      <c r="D35" s="8">
        <f>IF(ISNA((VLOOKUP(A35,'Récapitulatif HOMMES'!A$13:K$43,4,FALSE))),0,(VLOOKUP(A35,'Récapitulatif HOMMES'!A$13:K$43,4,FALSE)))</f>
        <v>0</v>
      </c>
      <c r="E35" s="8">
        <f>IF(ISNA((VLOOKUP(A35,'Récapitulatif HOMMES'!A$13:K$43,5,FALSE))),0,(VLOOKUP(A35,'Récapitulatif HOMMES'!A$13:K$43,5,FALSE)))</f>
        <v>0</v>
      </c>
      <c r="F35" s="8">
        <f>IF(ISNA((VLOOKUP(A35,'Récapitulatif HOMMES'!A$13:I$43,6,FALSE))),0,(VLOOKUP(A35,'Récapitulatif HOMMES'!A$13:I$43,6,FALSE)))</f>
        <v>0</v>
      </c>
      <c r="G35" s="8">
        <f>IF(ISNA((VLOOKUP(A35,'Récapitulatif HOMMES'!A$13:I$42,7,FALSE))),0,(VLOOKUP(A35,'Récapitulatif HOMMES'!A$13:L$42,7,FALSE)))</f>
        <v>0</v>
      </c>
      <c r="H35" s="8">
        <f>IF(ISNA((VLOOKUP(G35,'Récapitulatif HOMMES'!G$13:M$43,2,FALSE))),0,(VLOOKUP(G35,'Récapitulatif HOMMES'!G$13:M$43,2,FALSE)))</f>
        <v>0</v>
      </c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</row>
    <row r="36" spans="1:21" ht="20.25" customHeight="1" x14ac:dyDescent="0.3">
      <c r="A36" s="7"/>
      <c r="B36" s="8">
        <f>IF(ISNA((VLOOKUP(A36,'Récapitulatif HOMMES'!A$13:H$43,2,FALSE))),0,(VLOOKUP(A36,'Récapitulatif HOMMES'!A$13:H$43,2,FALSE)))</f>
        <v>0</v>
      </c>
      <c r="C36" s="8">
        <f>IF(ISNA((VLOOKUP(B36,'Récapitulatif HOMMES'!B$13:I$43,2,FALSE))),0,(VLOOKUP(B36,'Récapitulatif HOMMES'!B$13:I$43,2,FALSE)))</f>
        <v>0</v>
      </c>
      <c r="D36" s="8">
        <f>IF(ISNA((VLOOKUP(A36,'Récapitulatif HOMMES'!A$13:K$43,4,FALSE))),0,(VLOOKUP(A36,'Récapitulatif HOMMES'!A$13:K$43,4,FALSE)))</f>
        <v>0</v>
      </c>
      <c r="E36" s="8">
        <f>IF(ISNA((VLOOKUP(A36,'Récapitulatif HOMMES'!A$13:K$43,5,FALSE))),0,(VLOOKUP(A36,'Récapitulatif HOMMES'!A$13:K$43,5,FALSE)))</f>
        <v>0</v>
      </c>
      <c r="F36" s="8">
        <f>IF(ISNA((VLOOKUP(A36,'Récapitulatif HOMMES'!A$13:I$43,6,FALSE))),0,(VLOOKUP(A36,'Récapitulatif HOMMES'!A$13:I$43,6,FALSE)))</f>
        <v>0</v>
      </c>
      <c r="G36" s="8">
        <f>IF(ISNA((VLOOKUP(A36,'Récapitulatif HOMMES'!A$13:I$42,7,FALSE))),0,(VLOOKUP(A36,'Récapitulatif HOMMES'!A$13:L$42,7,FALSE)))</f>
        <v>0</v>
      </c>
      <c r="H36" s="8">
        <f>IF(ISNA((VLOOKUP(G36,'Récapitulatif HOMMES'!G$13:M$43,2,FALSE))),0,(VLOOKUP(G36,'Récapitulatif HOMMES'!G$13:M$43,2,FALSE)))</f>
        <v>0</v>
      </c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</row>
    <row r="37" spans="1:21" ht="22.5" customHeight="1" x14ac:dyDescent="0.3"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</row>
    <row r="38" spans="1:21" ht="20.25" customHeight="1" x14ac:dyDescent="0.3">
      <c r="A38" s="82" t="s">
        <v>23</v>
      </c>
      <c r="B38" s="83"/>
      <c r="C38" s="84" t="s">
        <v>27</v>
      </c>
      <c r="D38" s="85"/>
      <c r="E38" s="85"/>
      <c r="F38" s="85"/>
      <c r="G38" s="85"/>
      <c r="H38" s="86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</row>
    <row r="39" spans="1:21" ht="20.25" customHeight="1" x14ac:dyDescent="0.3">
      <c r="A39" s="82" t="s">
        <v>13</v>
      </c>
      <c r="B39" s="83"/>
      <c r="C39" s="84">
        <f>COUNTA(A42:A46)</f>
        <v>0</v>
      </c>
      <c r="D39" s="85"/>
      <c r="E39" s="85"/>
      <c r="F39" s="85"/>
      <c r="G39" s="85"/>
      <c r="H39" s="86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</row>
    <row r="40" spans="1:21" ht="22.5" customHeight="1" x14ac:dyDescent="0.3"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</row>
    <row r="41" spans="1:21" ht="32.25" customHeight="1" x14ac:dyDescent="0.3">
      <c r="A41" s="4" t="s">
        <v>2</v>
      </c>
      <c r="B41" s="4" t="s">
        <v>8</v>
      </c>
      <c r="C41" s="4" t="s">
        <v>3</v>
      </c>
      <c r="D41" s="4" t="str">
        <f>'(H) KM'!D$11</f>
        <v>CATÉGORIE D'AGE</v>
      </c>
      <c r="E41" s="4" t="str">
        <f>'(H) KM'!E$11</f>
        <v>CATEGORIE DE LICENCE</v>
      </c>
      <c r="F41" s="4" t="s">
        <v>0</v>
      </c>
      <c r="G41" s="4" t="s">
        <v>18</v>
      </c>
      <c r="H41" s="4" t="s">
        <v>1</v>
      </c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</row>
    <row r="42" spans="1:21" ht="20.25" customHeight="1" x14ac:dyDescent="0.3">
      <c r="A42" s="7"/>
      <c r="B42" s="8">
        <f>IF(ISNA((VLOOKUP(A42,'Récapitulatif HOMMES'!A$13:H$43,2,FALSE))),0,(VLOOKUP(A42,'Récapitulatif HOMMES'!A$13:H$43,2,FALSE)))</f>
        <v>0</v>
      </c>
      <c r="C42" s="8">
        <f>IF(ISNA((VLOOKUP(B42,'Récapitulatif HOMMES'!B$13:I$43,2,FALSE))),0,(VLOOKUP(B42,'Récapitulatif HOMMES'!B$13:I$43,2,FALSE)))</f>
        <v>0</v>
      </c>
      <c r="D42" s="8">
        <f>IF(ISNA((VLOOKUP(A42,'Récapitulatif HOMMES'!A$13:K$43,4,FALSE))),0,(VLOOKUP(A42,'Récapitulatif HOMMES'!A$13:K$43,4,FALSE)))</f>
        <v>0</v>
      </c>
      <c r="E42" s="8">
        <f>IF(ISNA((VLOOKUP(A42,'Récapitulatif HOMMES'!A$13:K$43,5,FALSE))),0,(VLOOKUP(A42,'Récapitulatif HOMMES'!A$13:K$43,5,FALSE)))</f>
        <v>0</v>
      </c>
      <c r="F42" s="8">
        <f>IF(ISNA((VLOOKUP(A42,'Récapitulatif HOMMES'!A$13:I$43,6,FALSE))),0,(VLOOKUP(A42,'Récapitulatif HOMMES'!A$13:I$43,6,FALSE)))</f>
        <v>0</v>
      </c>
      <c r="G42" s="8">
        <f>IF(ISNA((VLOOKUP(A42,'Récapitulatif HOMMES'!A$13:I$42,7,FALSE))),0,(VLOOKUP(A42,'Récapitulatif HOMMES'!A$13:L$42,7,FALSE)))</f>
        <v>0</v>
      </c>
      <c r="H42" s="8">
        <f>IF(ISNA((VLOOKUP(G42,'Récapitulatif HOMMES'!G$13:M$43,2,FALSE))),0,(VLOOKUP(G42,'Récapitulatif HOMMES'!G$13:M$43,2,FALSE)))</f>
        <v>0</v>
      </c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</row>
    <row r="43" spans="1:21" ht="20.25" customHeight="1" x14ac:dyDescent="0.3">
      <c r="A43" s="7"/>
      <c r="B43" s="8">
        <f>IF(ISNA((VLOOKUP(A43,'Récapitulatif HOMMES'!A$13:H$43,2,FALSE))),0,(VLOOKUP(A43,'Récapitulatif HOMMES'!A$13:H$43,2,FALSE)))</f>
        <v>0</v>
      </c>
      <c r="C43" s="8">
        <f>IF(ISNA((VLOOKUP(B43,'Récapitulatif HOMMES'!B$13:I$43,2,FALSE))),0,(VLOOKUP(B43,'Récapitulatif HOMMES'!B$13:I$43,2,FALSE)))</f>
        <v>0</v>
      </c>
      <c r="D43" s="8">
        <f>IF(ISNA((VLOOKUP(A43,'Récapitulatif HOMMES'!A$13:K$43,4,FALSE))),0,(VLOOKUP(A43,'Récapitulatif HOMMES'!A$13:K$43,4,FALSE)))</f>
        <v>0</v>
      </c>
      <c r="E43" s="8">
        <f>IF(ISNA((VLOOKUP(A43,'Récapitulatif HOMMES'!A$13:K$43,5,FALSE))),0,(VLOOKUP(A43,'Récapitulatif HOMMES'!A$13:K$43,5,FALSE)))</f>
        <v>0</v>
      </c>
      <c r="F43" s="8">
        <f>IF(ISNA((VLOOKUP(A43,'Récapitulatif HOMMES'!A$13:I$43,6,FALSE))),0,(VLOOKUP(A43,'Récapitulatif HOMMES'!A$13:I$43,6,FALSE)))</f>
        <v>0</v>
      </c>
      <c r="G43" s="8">
        <f>IF(ISNA((VLOOKUP(A43,'Récapitulatif HOMMES'!A$13:I$42,7,FALSE))),0,(VLOOKUP(A43,'Récapitulatif HOMMES'!A$13:L$42,7,FALSE)))</f>
        <v>0</v>
      </c>
      <c r="H43" s="8">
        <f>IF(ISNA((VLOOKUP(G43,'Récapitulatif HOMMES'!G$13:M$43,2,FALSE))),0,(VLOOKUP(G43,'Récapitulatif HOMMES'!G$13:M$43,2,FALSE)))</f>
        <v>0</v>
      </c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</row>
    <row r="44" spans="1:21" ht="20.25" customHeight="1" x14ac:dyDescent="0.3">
      <c r="A44" s="7"/>
      <c r="B44" s="8">
        <f>IF(ISNA((VLOOKUP(A44,'Récapitulatif HOMMES'!A$13:H$43,2,FALSE))),0,(VLOOKUP(A44,'Récapitulatif HOMMES'!A$13:H$43,2,FALSE)))</f>
        <v>0</v>
      </c>
      <c r="C44" s="8">
        <f>IF(ISNA((VLOOKUP(B44,'Récapitulatif HOMMES'!B$13:I$43,2,FALSE))),0,(VLOOKUP(B44,'Récapitulatif HOMMES'!B$13:I$43,2,FALSE)))</f>
        <v>0</v>
      </c>
      <c r="D44" s="8">
        <f>IF(ISNA((VLOOKUP(A44,'Récapitulatif HOMMES'!A$13:K$43,4,FALSE))),0,(VLOOKUP(A44,'Récapitulatif HOMMES'!A$13:K$43,4,FALSE)))</f>
        <v>0</v>
      </c>
      <c r="E44" s="8">
        <f>IF(ISNA((VLOOKUP(A44,'Récapitulatif HOMMES'!A$13:K$43,5,FALSE))),0,(VLOOKUP(A44,'Récapitulatif HOMMES'!A$13:K$43,5,FALSE)))</f>
        <v>0</v>
      </c>
      <c r="F44" s="8">
        <f>IF(ISNA((VLOOKUP(A44,'Récapitulatif HOMMES'!A$13:I$43,6,FALSE))),0,(VLOOKUP(A44,'Récapitulatif HOMMES'!A$13:I$43,6,FALSE)))</f>
        <v>0</v>
      </c>
      <c r="G44" s="8">
        <f>IF(ISNA((VLOOKUP(A44,'Récapitulatif HOMMES'!A$13:I$42,7,FALSE))),0,(VLOOKUP(A44,'Récapitulatif HOMMES'!A$13:L$42,7,FALSE)))</f>
        <v>0</v>
      </c>
      <c r="H44" s="8">
        <f>IF(ISNA((VLOOKUP(G44,'Récapitulatif HOMMES'!G$13:M$43,2,FALSE))),0,(VLOOKUP(G44,'Récapitulatif HOMMES'!G$13:M$43,2,FALSE)))</f>
        <v>0</v>
      </c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</row>
    <row r="45" spans="1:21" ht="20.25" customHeight="1" x14ac:dyDescent="0.3">
      <c r="A45" s="7"/>
      <c r="B45" s="8">
        <f>IF(ISNA((VLOOKUP(A45,'Récapitulatif HOMMES'!A$13:H$43,2,FALSE))),0,(VLOOKUP(A45,'Récapitulatif HOMMES'!A$13:H$43,2,FALSE)))</f>
        <v>0</v>
      </c>
      <c r="C45" s="8">
        <f>IF(ISNA((VLOOKUP(B45,'Récapitulatif HOMMES'!B$13:I$43,2,FALSE))),0,(VLOOKUP(B45,'Récapitulatif HOMMES'!B$13:I$43,2,FALSE)))</f>
        <v>0</v>
      </c>
      <c r="D45" s="8">
        <f>IF(ISNA((VLOOKUP(A45,'Récapitulatif HOMMES'!A$13:K$43,4,FALSE))),0,(VLOOKUP(A45,'Récapitulatif HOMMES'!A$13:K$43,4,FALSE)))</f>
        <v>0</v>
      </c>
      <c r="E45" s="8">
        <f>IF(ISNA((VLOOKUP(A45,'Récapitulatif HOMMES'!A$13:K$43,5,FALSE))),0,(VLOOKUP(A45,'Récapitulatif HOMMES'!A$13:K$43,5,FALSE)))</f>
        <v>0</v>
      </c>
      <c r="F45" s="8">
        <f>IF(ISNA((VLOOKUP(A45,'Récapitulatif HOMMES'!A$13:I$43,6,FALSE))),0,(VLOOKUP(A45,'Récapitulatif HOMMES'!A$13:I$43,6,FALSE)))</f>
        <v>0</v>
      </c>
      <c r="G45" s="8">
        <f>IF(ISNA((VLOOKUP(A45,'Récapitulatif HOMMES'!A$13:I$42,7,FALSE))),0,(VLOOKUP(A45,'Récapitulatif HOMMES'!A$13:L$42,7,FALSE)))</f>
        <v>0</v>
      </c>
      <c r="H45" s="8">
        <f>IF(ISNA((VLOOKUP(G45,'Récapitulatif HOMMES'!G$13:M$43,2,FALSE))),0,(VLOOKUP(G45,'Récapitulatif HOMMES'!G$13:M$43,2,FALSE)))</f>
        <v>0</v>
      </c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</row>
    <row r="46" spans="1:21" ht="20.25" customHeight="1" x14ac:dyDescent="0.3">
      <c r="A46" s="7"/>
      <c r="B46" s="8">
        <f>IF(ISNA((VLOOKUP(A46,'Récapitulatif HOMMES'!A$13:H$43,2,FALSE))),0,(VLOOKUP(A46,'Récapitulatif HOMMES'!A$13:H$43,2,FALSE)))</f>
        <v>0</v>
      </c>
      <c r="C46" s="8">
        <f>IF(ISNA((VLOOKUP(B46,'Récapitulatif HOMMES'!B$13:I$43,2,FALSE))),0,(VLOOKUP(B46,'Récapitulatif HOMMES'!B$13:I$43,2,FALSE)))</f>
        <v>0</v>
      </c>
      <c r="D46" s="8">
        <f>IF(ISNA((VLOOKUP(A46,'Récapitulatif HOMMES'!A$13:K$43,4,FALSE))),0,(VLOOKUP(A46,'Récapitulatif HOMMES'!A$13:K$43,4,FALSE)))</f>
        <v>0</v>
      </c>
      <c r="E46" s="8">
        <f>IF(ISNA((VLOOKUP(A46,'Récapitulatif HOMMES'!A$13:K$43,5,FALSE))),0,(VLOOKUP(A46,'Récapitulatif HOMMES'!A$13:K$43,5,FALSE)))</f>
        <v>0</v>
      </c>
      <c r="F46" s="8">
        <f>IF(ISNA((VLOOKUP(A46,'Récapitulatif HOMMES'!A$13:I$43,6,FALSE))),0,(VLOOKUP(A46,'Récapitulatif HOMMES'!A$13:I$43,6,FALSE)))</f>
        <v>0</v>
      </c>
      <c r="G46" s="8">
        <f>IF(ISNA((VLOOKUP(A46,'Récapitulatif HOMMES'!A$13:I$42,7,FALSE))),0,(VLOOKUP(A46,'Récapitulatif HOMMES'!A$13:L$42,7,FALSE)))</f>
        <v>0</v>
      </c>
      <c r="H46" s="8">
        <f>IF(ISNA((VLOOKUP(G46,'Récapitulatif HOMMES'!G$13:M$43,2,FALSE))),0,(VLOOKUP(G46,'Récapitulatif HOMMES'!G$13:M$43,2,FALSE)))</f>
        <v>0</v>
      </c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</row>
    <row r="47" spans="1:21" ht="18" customHeight="1" x14ac:dyDescent="0.3"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</row>
    <row r="48" spans="1:21" ht="20.25" customHeight="1" x14ac:dyDescent="0.3">
      <c r="A48" s="82" t="s">
        <v>23</v>
      </c>
      <c r="B48" s="83"/>
      <c r="C48" s="87" t="s">
        <v>28</v>
      </c>
      <c r="D48" s="88"/>
      <c r="E48" s="88"/>
      <c r="F48" s="88"/>
      <c r="G48" s="88"/>
      <c r="H48" s="89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</row>
    <row r="49" spans="1:21" ht="20.25" customHeight="1" x14ac:dyDescent="0.3">
      <c r="A49" s="82" t="s">
        <v>13</v>
      </c>
      <c r="B49" s="83"/>
      <c r="C49" s="84">
        <f>COUNTA(A52:A56)</f>
        <v>0</v>
      </c>
      <c r="D49" s="85"/>
      <c r="E49" s="85"/>
      <c r="F49" s="85"/>
      <c r="G49" s="85"/>
      <c r="H49" s="86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</row>
    <row r="50" spans="1:21" ht="22.5" customHeight="1" x14ac:dyDescent="0.3"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</row>
    <row r="51" spans="1:21" ht="32.25" customHeight="1" x14ac:dyDescent="0.3">
      <c r="A51" s="4" t="s">
        <v>2</v>
      </c>
      <c r="B51" s="4" t="s">
        <v>8</v>
      </c>
      <c r="C51" s="4" t="s">
        <v>3</v>
      </c>
      <c r="D51" s="4" t="str">
        <f>'(H) KM'!D$11</f>
        <v>CATÉGORIE D'AGE</v>
      </c>
      <c r="E51" s="4" t="str">
        <f>'(H) KM'!E$11</f>
        <v>CATEGORIE DE LICENCE</v>
      </c>
      <c r="F51" s="4" t="s">
        <v>0</v>
      </c>
      <c r="G51" s="4" t="s">
        <v>18</v>
      </c>
      <c r="H51" s="4" t="s">
        <v>1</v>
      </c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</row>
    <row r="52" spans="1:21" ht="20.25" customHeight="1" x14ac:dyDescent="0.3">
      <c r="A52" s="7"/>
      <c r="B52" s="8">
        <f>IF(ISNA((VLOOKUP(A52,'Récapitulatif HOMMES'!A$13:H$43,2,FALSE))),0,(VLOOKUP(A52,'Récapitulatif HOMMES'!A$13:H$43,2,FALSE)))</f>
        <v>0</v>
      </c>
      <c r="C52" s="8">
        <f>IF(ISNA((VLOOKUP(B52,'Récapitulatif HOMMES'!B$13:I$43,2,FALSE))),0,(VLOOKUP(B52,'Récapitulatif HOMMES'!B$13:I$43,2,FALSE)))</f>
        <v>0</v>
      </c>
      <c r="D52" s="8">
        <f>IF(ISNA((VLOOKUP(A52,'Récapitulatif HOMMES'!A$13:K$43,4,FALSE))),0,(VLOOKUP(A52,'Récapitulatif HOMMES'!A$13:K$43,4,FALSE)))</f>
        <v>0</v>
      </c>
      <c r="E52" s="8">
        <f>IF(ISNA((VLOOKUP(A52,'Récapitulatif HOMMES'!A$13:K$43,5,FALSE))),0,(VLOOKUP(A52,'Récapitulatif HOMMES'!A$13:K$43,5,FALSE)))</f>
        <v>0</v>
      </c>
      <c r="F52" s="8">
        <f>IF(ISNA((VLOOKUP(A52,'Récapitulatif HOMMES'!A$13:I$43,6,FALSE))),0,(VLOOKUP(A52,'Récapitulatif HOMMES'!A$13:I$43,6,FALSE)))</f>
        <v>0</v>
      </c>
      <c r="G52" s="8">
        <f>IF(ISNA((VLOOKUP(A52,'Récapitulatif HOMMES'!A$13:I$42,7,FALSE))),0,(VLOOKUP(A52,'Récapitulatif HOMMES'!A$13:L$42,7,FALSE)))</f>
        <v>0</v>
      </c>
      <c r="H52" s="8">
        <f>IF(ISNA((VLOOKUP(G52,'Récapitulatif HOMMES'!G$13:M$43,2,FALSE))),0,(VLOOKUP(G52,'Récapitulatif HOMMES'!G$13:M$43,2,FALSE)))</f>
        <v>0</v>
      </c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32"/>
      <c r="U52" s="32"/>
    </row>
    <row r="53" spans="1:21" ht="20.25" customHeight="1" x14ac:dyDescent="0.3">
      <c r="A53" s="7"/>
      <c r="B53" s="8">
        <f>IF(ISNA((VLOOKUP(A53,'Récapitulatif HOMMES'!A$13:H$43,2,FALSE))),0,(VLOOKUP(A53,'Récapitulatif HOMMES'!A$13:H$43,2,FALSE)))</f>
        <v>0</v>
      </c>
      <c r="C53" s="8">
        <f>IF(ISNA((VLOOKUP(B53,'Récapitulatif HOMMES'!B$13:I$43,2,FALSE))),0,(VLOOKUP(B53,'Récapitulatif HOMMES'!B$13:I$43,2,FALSE)))</f>
        <v>0</v>
      </c>
      <c r="D53" s="8">
        <f>IF(ISNA((VLOOKUP(A53,'Récapitulatif HOMMES'!A$13:K$43,4,FALSE))),0,(VLOOKUP(A53,'Récapitulatif HOMMES'!A$13:K$43,4,FALSE)))</f>
        <v>0</v>
      </c>
      <c r="E53" s="8">
        <f>IF(ISNA((VLOOKUP(A53,'Récapitulatif HOMMES'!A$13:K$43,5,FALSE))),0,(VLOOKUP(A53,'Récapitulatif HOMMES'!A$13:K$43,5,FALSE)))</f>
        <v>0</v>
      </c>
      <c r="F53" s="8">
        <f>IF(ISNA((VLOOKUP(A53,'Récapitulatif HOMMES'!A$13:I$43,6,FALSE))),0,(VLOOKUP(A53,'Récapitulatif HOMMES'!A$13:I$43,6,FALSE)))</f>
        <v>0</v>
      </c>
      <c r="G53" s="8">
        <f>IF(ISNA((VLOOKUP(A53,'Récapitulatif HOMMES'!A$13:I$42,7,FALSE))),0,(VLOOKUP(A53,'Récapitulatif HOMMES'!A$13:L$42,7,FALSE)))</f>
        <v>0</v>
      </c>
      <c r="H53" s="8">
        <f>IF(ISNA((VLOOKUP(G53,'Récapitulatif HOMMES'!G$13:M$43,2,FALSE))),0,(VLOOKUP(G53,'Récapitulatif HOMMES'!G$13:M$43,2,FALSE)))</f>
        <v>0</v>
      </c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/>
    </row>
    <row r="54" spans="1:21" ht="20.25" customHeight="1" x14ac:dyDescent="0.3">
      <c r="A54" s="7"/>
      <c r="B54" s="8">
        <f>IF(ISNA((VLOOKUP(A54,'Récapitulatif HOMMES'!A$13:H$43,2,FALSE))),0,(VLOOKUP(A54,'Récapitulatif HOMMES'!A$13:H$43,2,FALSE)))</f>
        <v>0</v>
      </c>
      <c r="C54" s="8">
        <f>IF(ISNA((VLOOKUP(B54,'Récapitulatif HOMMES'!B$13:I$43,2,FALSE))),0,(VLOOKUP(B54,'Récapitulatif HOMMES'!B$13:I$43,2,FALSE)))</f>
        <v>0</v>
      </c>
      <c r="D54" s="8">
        <f>IF(ISNA((VLOOKUP(A54,'Récapitulatif HOMMES'!A$13:K$43,4,FALSE))),0,(VLOOKUP(A54,'Récapitulatif HOMMES'!A$13:K$43,4,FALSE)))</f>
        <v>0</v>
      </c>
      <c r="E54" s="8">
        <f>IF(ISNA((VLOOKUP(A54,'Récapitulatif HOMMES'!A$13:K$43,5,FALSE))),0,(VLOOKUP(A54,'Récapitulatif HOMMES'!A$13:K$43,5,FALSE)))</f>
        <v>0</v>
      </c>
      <c r="F54" s="8">
        <f>IF(ISNA((VLOOKUP(A54,'Récapitulatif HOMMES'!A$13:I$43,6,FALSE))),0,(VLOOKUP(A54,'Récapitulatif HOMMES'!A$13:I$43,6,FALSE)))</f>
        <v>0</v>
      </c>
      <c r="G54" s="8">
        <f>IF(ISNA((VLOOKUP(A54,'Récapitulatif HOMMES'!A$13:I$42,7,FALSE))),0,(VLOOKUP(A54,'Récapitulatif HOMMES'!A$13:L$42,7,FALSE)))</f>
        <v>0</v>
      </c>
      <c r="H54" s="8">
        <f>IF(ISNA((VLOOKUP(G54,'Récapitulatif HOMMES'!G$13:M$43,2,FALSE))),0,(VLOOKUP(G54,'Récapitulatif HOMMES'!G$13:M$43,2,FALSE)))</f>
        <v>0</v>
      </c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  <c r="U54" s="32"/>
    </row>
    <row r="55" spans="1:21" ht="20.25" customHeight="1" x14ac:dyDescent="0.3">
      <c r="A55" s="7"/>
      <c r="B55" s="8">
        <f>IF(ISNA((VLOOKUP(A55,'Récapitulatif HOMMES'!A$13:H$43,2,FALSE))),0,(VLOOKUP(A55,'Récapitulatif HOMMES'!A$13:H$43,2,FALSE)))</f>
        <v>0</v>
      </c>
      <c r="C55" s="8">
        <f>IF(ISNA((VLOOKUP(B55,'Récapitulatif HOMMES'!B$13:I$43,2,FALSE))),0,(VLOOKUP(B55,'Récapitulatif HOMMES'!B$13:I$43,2,FALSE)))</f>
        <v>0</v>
      </c>
      <c r="D55" s="8">
        <f>IF(ISNA((VLOOKUP(A55,'Récapitulatif HOMMES'!A$13:K$43,4,FALSE))),0,(VLOOKUP(A55,'Récapitulatif HOMMES'!A$13:K$43,4,FALSE)))</f>
        <v>0</v>
      </c>
      <c r="E55" s="8">
        <f>IF(ISNA((VLOOKUP(A55,'Récapitulatif HOMMES'!A$13:K$43,5,FALSE))),0,(VLOOKUP(A55,'Récapitulatif HOMMES'!A$13:K$43,5,FALSE)))</f>
        <v>0</v>
      </c>
      <c r="F55" s="8">
        <f>IF(ISNA((VLOOKUP(A55,'Récapitulatif HOMMES'!A$13:I$43,6,FALSE))),0,(VLOOKUP(A55,'Récapitulatif HOMMES'!A$13:I$43,6,FALSE)))</f>
        <v>0</v>
      </c>
      <c r="G55" s="8">
        <f>IF(ISNA((VLOOKUP(A55,'Récapitulatif HOMMES'!A$13:I$42,7,FALSE))),0,(VLOOKUP(A55,'Récapitulatif HOMMES'!A$13:L$42,7,FALSE)))</f>
        <v>0</v>
      </c>
      <c r="H55" s="8">
        <f>IF(ISNA((VLOOKUP(G55,'Récapitulatif HOMMES'!G$13:M$43,2,FALSE))),0,(VLOOKUP(G55,'Récapitulatif HOMMES'!G$13:M$43,2,FALSE)))</f>
        <v>0</v>
      </c>
      <c r="I55" s="32"/>
      <c r="J55" s="32"/>
      <c r="K55" s="32"/>
      <c r="L55" s="32"/>
      <c r="M55" s="32"/>
      <c r="N55" s="32"/>
      <c r="O55" s="32"/>
      <c r="P55" s="32"/>
      <c r="Q55" s="32"/>
      <c r="R55" s="32"/>
      <c r="S55" s="32"/>
      <c r="T55" s="32"/>
      <c r="U55" s="32"/>
    </row>
    <row r="56" spans="1:21" ht="20.25" customHeight="1" x14ac:dyDescent="0.3">
      <c r="A56" s="7"/>
      <c r="B56" s="8">
        <f>IF(ISNA((VLOOKUP(A56,'Récapitulatif HOMMES'!A$13:H$43,2,FALSE))),0,(VLOOKUP(A56,'Récapitulatif HOMMES'!A$13:H$43,2,FALSE)))</f>
        <v>0</v>
      </c>
      <c r="C56" s="8">
        <f>IF(ISNA((VLOOKUP(B56,'Récapitulatif HOMMES'!B$13:I$43,2,FALSE))),0,(VLOOKUP(B56,'Récapitulatif HOMMES'!B$13:I$43,2,FALSE)))</f>
        <v>0</v>
      </c>
      <c r="D56" s="8">
        <f>IF(ISNA((VLOOKUP(A56,'Récapitulatif HOMMES'!A$13:K$43,4,FALSE))),0,(VLOOKUP(A56,'Récapitulatif HOMMES'!A$13:K$43,4,FALSE)))</f>
        <v>0</v>
      </c>
      <c r="E56" s="8">
        <f>IF(ISNA((VLOOKUP(A56,'Récapitulatif HOMMES'!A$13:K$43,5,FALSE))),0,(VLOOKUP(A56,'Récapitulatif HOMMES'!A$13:K$43,5,FALSE)))</f>
        <v>0</v>
      </c>
      <c r="F56" s="8">
        <f>IF(ISNA((VLOOKUP(A56,'Récapitulatif HOMMES'!A$13:I$43,6,FALSE))),0,(VLOOKUP(A56,'Récapitulatif HOMMES'!A$13:I$43,6,FALSE)))</f>
        <v>0</v>
      </c>
      <c r="G56" s="8">
        <f>IF(ISNA((VLOOKUP(A56,'Récapitulatif HOMMES'!A$13:I$42,7,FALSE))),0,(VLOOKUP(A56,'Récapitulatif HOMMES'!A$13:L$42,7,FALSE)))</f>
        <v>0</v>
      </c>
      <c r="H56" s="8">
        <f>IF(ISNA((VLOOKUP(G56,'Récapitulatif HOMMES'!G$13:M$43,2,FALSE))),0,(VLOOKUP(G56,'Récapitulatif HOMMES'!G$13:M$43,2,FALSE)))</f>
        <v>0</v>
      </c>
      <c r="I56" s="32"/>
      <c r="J56" s="32"/>
      <c r="K56" s="32"/>
      <c r="L56" s="32"/>
      <c r="M56" s="32"/>
      <c r="N56" s="32"/>
      <c r="O56" s="32"/>
      <c r="P56" s="32"/>
      <c r="Q56" s="32"/>
      <c r="R56" s="32"/>
      <c r="S56" s="32"/>
      <c r="T56" s="32"/>
      <c r="U56" s="32"/>
    </row>
    <row r="57" spans="1:21" ht="18" customHeight="1" x14ac:dyDescent="0.3">
      <c r="I57" s="32"/>
      <c r="J57" s="32"/>
      <c r="K57" s="32"/>
      <c r="L57" s="32"/>
      <c r="M57" s="32"/>
      <c r="N57" s="32"/>
      <c r="O57" s="32"/>
      <c r="P57" s="32"/>
      <c r="Q57" s="32"/>
      <c r="R57" s="32"/>
      <c r="S57" s="32"/>
      <c r="T57" s="32"/>
      <c r="U57" s="32"/>
    </row>
    <row r="58" spans="1:21" ht="20.25" customHeight="1" x14ac:dyDescent="0.3">
      <c r="A58" s="82" t="s">
        <v>23</v>
      </c>
      <c r="B58" s="83"/>
      <c r="C58" s="84" t="s">
        <v>29</v>
      </c>
      <c r="D58" s="85"/>
      <c r="E58" s="85"/>
      <c r="F58" s="85"/>
      <c r="G58" s="85"/>
      <c r="H58" s="86"/>
      <c r="I58" s="32"/>
      <c r="J58" s="32"/>
      <c r="K58" s="32"/>
      <c r="L58" s="32"/>
      <c r="M58" s="32"/>
      <c r="N58" s="32"/>
      <c r="O58" s="32"/>
      <c r="P58" s="32"/>
      <c r="Q58" s="32"/>
      <c r="R58" s="32"/>
      <c r="S58" s="32"/>
      <c r="T58" s="32"/>
      <c r="U58" s="32"/>
    </row>
    <row r="59" spans="1:21" ht="20.25" customHeight="1" x14ac:dyDescent="0.3">
      <c r="A59" s="82" t="s">
        <v>13</v>
      </c>
      <c r="B59" s="83"/>
      <c r="C59" s="84">
        <f>COUNTA(A62:A66)</f>
        <v>0</v>
      </c>
      <c r="D59" s="85"/>
      <c r="E59" s="85"/>
      <c r="F59" s="85"/>
      <c r="G59" s="85"/>
      <c r="H59" s="86"/>
      <c r="I59" s="32"/>
      <c r="J59" s="32"/>
      <c r="K59" s="32"/>
      <c r="L59" s="32"/>
      <c r="M59" s="32"/>
      <c r="N59" s="32"/>
      <c r="O59" s="32"/>
      <c r="P59" s="32"/>
      <c r="Q59" s="32"/>
      <c r="R59" s="32"/>
      <c r="S59" s="32"/>
      <c r="T59" s="32"/>
      <c r="U59" s="32"/>
    </row>
    <row r="60" spans="1:21" ht="22.5" customHeight="1" x14ac:dyDescent="0.3"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</row>
    <row r="61" spans="1:21" ht="32.25" customHeight="1" x14ac:dyDescent="0.3">
      <c r="A61" s="4" t="s">
        <v>2</v>
      </c>
      <c r="B61" s="4" t="s">
        <v>8</v>
      </c>
      <c r="C61" s="4" t="s">
        <v>3</v>
      </c>
      <c r="D61" s="4" t="str">
        <f>'(H) KM'!D$11</f>
        <v>CATÉGORIE D'AGE</v>
      </c>
      <c r="E61" s="4" t="str">
        <f>'(H) KM'!E$11</f>
        <v>CATEGORIE DE LICENCE</v>
      </c>
      <c r="F61" s="4" t="s">
        <v>0</v>
      </c>
      <c r="G61" s="4" t="s">
        <v>18</v>
      </c>
      <c r="H61" s="4" t="s">
        <v>1</v>
      </c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32"/>
    </row>
    <row r="62" spans="1:21" ht="20.25" customHeight="1" x14ac:dyDescent="0.3">
      <c r="A62" s="7"/>
      <c r="B62" s="8">
        <f>IF(ISNA((VLOOKUP(A62,'Récapitulatif HOMMES'!A$13:H$43,2,FALSE))),0,(VLOOKUP(A62,'Récapitulatif HOMMES'!A$13:H$43,2,FALSE)))</f>
        <v>0</v>
      </c>
      <c r="C62" s="8">
        <f>IF(ISNA((VLOOKUP(B62,'Récapitulatif HOMMES'!B$13:I$43,2,FALSE))),0,(VLOOKUP(B62,'Récapitulatif HOMMES'!B$13:I$43,2,FALSE)))</f>
        <v>0</v>
      </c>
      <c r="D62" s="8">
        <f>IF(ISNA((VLOOKUP(A62,'Récapitulatif HOMMES'!A$13:K$43,4,FALSE))),0,(VLOOKUP(A62,'Récapitulatif HOMMES'!A$13:K$43,4,FALSE)))</f>
        <v>0</v>
      </c>
      <c r="E62" s="8">
        <f>IF(ISNA((VLOOKUP(A62,'Récapitulatif HOMMES'!A$13:K$43,5,FALSE))),0,(VLOOKUP(A62,'Récapitulatif HOMMES'!A$13:K$43,5,FALSE)))</f>
        <v>0</v>
      </c>
      <c r="F62" s="8">
        <f>IF(ISNA((VLOOKUP(A62,'Récapitulatif HOMMES'!A$13:I$43,6,FALSE))),0,(VLOOKUP(A62,'Récapitulatif HOMMES'!A$13:I$43,6,FALSE)))</f>
        <v>0</v>
      </c>
      <c r="G62" s="8">
        <f>IF(ISNA((VLOOKUP(A62,'Récapitulatif HOMMES'!A$13:I$42,7,FALSE))),0,(VLOOKUP(A62,'Récapitulatif HOMMES'!A$13:L$42,7,FALSE)))</f>
        <v>0</v>
      </c>
      <c r="H62" s="8">
        <f>IF(ISNA((VLOOKUP(G62,'Récapitulatif HOMMES'!G$13:M$43,2,FALSE))),0,(VLOOKUP(G62,'Récapitulatif HOMMES'!G$13:M$43,2,FALSE)))</f>
        <v>0</v>
      </c>
      <c r="I62" s="32"/>
      <c r="J62" s="32"/>
      <c r="K62" s="32"/>
      <c r="L62" s="32"/>
      <c r="M62" s="32"/>
      <c r="N62" s="32"/>
      <c r="O62" s="32"/>
      <c r="P62" s="32"/>
      <c r="Q62" s="32"/>
      <c r="R62" s="32"/>
      <c r="S62" s="32"/>
      <c r="T62" s="32"/>
      <c r="U62" s="32"/>
    </row>
    <row r="63" spans="1:21" ht="20.25" customHeight="1" x14ac:dyDescent="0.3">
      <c r="A63" s="7"/>
      <c r="B63" s="8">
        <f>IF(ISNA((VLOOKUP(A63,'Récapitulatif HOMMES'!A$13:H$43,2,FALSE))),0,(VLOOKUP(A63,'Récapitulatif HOMMES'!A$13:H$43,2,FALSE)))</f>
        <v>0</v>
      </c>
      <c r="C63" s="8">
        <f>IF(ISNA((VLOOKUP(B63,'Récapitulatif HOMMES'!B$13:I$43,2,FALSE))),0,(VLOOKUP(B63,'Récapitulatif HOMMES'!B$13:I$43,2,FALSE)))</f>
        <v>0</v>
      </c>
      <c r="D63" s="8">
        <f>IF(ISNA((VLOOKUP(A63,'Récapitulatif HOMMES'!A$13:K$43,4,FALSE))),0,(VLOOKUP(A63,'Récapitulatif HOMMES'!A$13:K$43,4,FALSE)))</f>
        <v>0</v>
      </c>
      <c r="E63" s="8">
        <f>IF(ISNA((VLOOKUP(A63,'Récapitulatif HOMMES'!A$13:K$43,5,FALSE))),0,(VLOOKUP(A63,'Récapitulatif HOMMES'!A$13:K$43,5,FALSE)))</f>
        <v>0</v>
      </c>
      <c r="F63" s="8">
        <f>IF(ISNA((VLOOKUP(A63,'Récapitulatif HOMMES'!A$13:I$43,6,FALSE))),0,(VLOOKUP(A63,'Récapitulatif HOMMES'!A$13:I$43,6,FALSE)))</f>
        <v>0</v>
      </c>
      <c r="G63" s="8">
        <f>IF(ISNA((VLOOKUP(A63,'Récapitulatif HOMMES'!A$13:I$42,7,FALSE))),0,(VLOOKUP(A63,'Récapitulatif HOMMES'!A$13:L$42,7,FALSE)))</f>
        <v>0</v>
      </c>
      <c r="H63" s="8">
        <f>IF(ISNA((VLOOKUP(G63,'Récapitulatif HOMMES'!G$13:M$43,2,FALSE))),0,(VLOOKUP(G63,'Récapitulatif HOMMES'!G$13:M$43,2,FALSE)))</f>
        <v>0</v>
      </c>
      <c r="I63" s="32"/>
      <c r="J63" s="32"/>
      <c r="K63" s="32"/>
      <c r="L63" s="32"/>
      <c r="M63" s="32"/>
      <c r="N63" s="32"/>
      <c r="O63" s="32"/>
      <c r="P63" s="32"/>
      <c r="Q63" s="32"/>
      <c r="R63" s="32"/>
      <c r="S63" s="32"/>
      <c r="T63" s="32"/>
      <c r="U63" s="32"/>
    </row>
    <row r="64" spans="1:21" ht="20.25" customHeight="1" x14ac:dyDescent="0.3">
      <c r="A64" s="7"/>
      <c r="B64" s="8">
        <f>IF(ISNA((VLOOKUP(A64,'Récapitulatif HOMMES'!A$13:H$43,2,FALSE))),0,(VLOOKUP(A64,'Récapitulatif HOMMES'!A$13:H$43,2,FALSE)))</f>
        <v>0</v>
      </c>
      <c r="C64" s="8">
        <f>IF(ISNA((VLOOKUP(B64,'Récapitulatif HOMMES'!B$13:I$43,2,FALSE))),0,(VLOOKUP(B64,'Récapitulatif HOMMES'!B$13:I$43,2,FALSE)))</f>
        <v>0</v>
      </c>
      <c r="D64" s="8">
        <f>IF(ISNA((VLOOKUP(A64,'Récapitulatif HOMMES'!A$13:K$43,4,FALSE))),0,(VLOOKUP(A64,'Récapitulatif HOMMES'!A$13:K$43,4,FALSE)))</f>
        <v>0</v>
      </c>
      <c r="E64" s="8">
        <f>IF(ISNA((VLOOKUP(A64,'Récapitulatif HOMMES'!A$13:K$43,5,FALSE))),0,(VLOOKUP(A64,'Récapitulatif HOMMES'!A$13:K$43,5,FALSE)))</f>
        <v>0</v>
      </c>
      <c r="F64" s="8">
        <f>IF(ISNA((VLOOKUP(A64,'Récapitulatif HOMMES'!A$13:I$43,6,FALSE))),0,(VLOOKUP(A64,'Récapitulatif HOMMES'!A$13:I$43,6,FALSE)))</f>
        <v>0</v>
      </c>
      <c r="G64" s="8">
        <f>IF(ISNA((VLOOKUP(A64,'Récapitulatif HOMMES'!A$13:I$42,7,FALSE))),0,(VLOOKUP(A64,'Récapitulatif HOMMES'!A$13:L$42,7,FALSE)))</f>
        <v>0</v>
      </c>
      <c r="H64" s="8">
        <f>IF(ISNA((VLOOKUP(G64,'Récapitulatif HOMMES'!G$13:M$43,2,FALSE))),0,(VLOOKUP(G64,'Récapitulatif HOMMES'!G$13:M$43,2,FALSE)))</f>
        <v>0</v>
      </c>
      <c r="I64" s="32"/>
      <c r="J64" s="32"/>
      <c r="K64" s="32"/>
      <c r="L64" s="32"/>
      <c r="M64" s="32"/>
      <c r="N64" s="32"/>
      <c r="O64" s="32"/>
      <c r="P64" s="32"/>
      <c r="Q64" s="32"/>
      <c r="R64" s="32"/>
      <c r="S64" s="32"/>
      <c r="T64" s="32"/>
      <c r="U64" s="32"/>
    </row>
    <row r="65" spans="1:21" ht="20.25" customHeight="1" x14ac:dyDescent="0.3">
      <c r="A65" s="7"/>
      <c r="B65" s="8">
        <f>IF(ISNA((VLOOKUP(A65,'Récapitulatif HOMMES'!A$13:H$43,2,FALSE))),0,(VLOOKUP(A65,'Récapitulatif HOMMES'!A$13:H$43,2,FALSE)))</f>
        <v>0</v>
      </c>
      <c r="C65" s="8">
        <f>IF(ISNA((VLOOKUP(B65,'Récapitulatif HOMMES'!B$13:I$43,2,FALSE))),0,(VLOOKUP(B65,'Récapitulatif HOMMES'!B$13:I$43,2,FALSE)))</f>
        <v>0</v>
      </c>
      <c r="D65" s="8">
        <f>IF(ISNA((VLOOKUP(A65,'Récapitulatif HOMMES'!A$13:K$43,4,FALSE))),0,(VLOOKUP(A65,'Récapitulatif HOMMES'!A$13:K$43,4,FALSE)))</f>
        <v>0</v>
      </c>
      <c r="E65" s="8">
        <f>IF(ISNA((VLOOKUP(A65,'Récapitulatif HOMMES'!A$13:K$43,5,FALSE))),0,(VLOOKUP(A65,'Récapitulatif HOMMES'!A$13:K$43,5,FALSE)))</f>
        <v>0</v>
      </c>
      <c r="F65" s="8">
        <f>IF(ISNA((VLOOKUP(A65,'Récapitulatif HOMMES'!A$13:I$43,6,FALSE))),0,(VLOOKUP(A65,'Récapitulatif HOMMES'!A$13:I$43,6,FALSE)))</f>
        <v>0</v>
      </c>
      <c r="G65" s="8">
        <f>IF(ISNA((VLOOKUP(A65,'Récapitulatif HOMMES'!A$13:I$42,7,FALSE))),0,(VLOOKUP(A65,'Récapitulatif HOMMES'!A$13:L$42,7,FALSE)))</f>
        <v>0</v>
      </c>
      <c r="H65" s="8">
        <f>IF(ISNA((VLOOKUP(G65,'Récapitulatif HOMMES'!G$13:M$43,2,FALSE))),0,(VLOOKUP(G65,'Récapitulatif HOMMES'!G$13:M$43,2,FALSE)))</f>
        <v>0</v>
      </c>
      <c r="I65" s="32"/>
      <c r="J65" s="32"/>
      <c r="K65" s="32"/>
      <c r="L65" s="32"/>
      <c r="M65" s="32"/>
      <c r="N65" s="32"/>
      <c r="O65" s="32"/>
      <c r="P65" s="32"/>
      <c r="Q65" s="32"/>
      <c r="R65" s="32"/>
      <c r="S65" s="32"/>
      <c r="T65" s="32"/>
      <c r="U65" s="32"/>
    </row>
    <row r="66" spans="1:21" ht="20.25" customHeight="1" x14ac:dyDescent="0.3">
      <c r="A66" s="7"/>
      <c r="B66" s="8">
        <f>IF(ISNA((VLOOKUP(A66,'Récapitulatif HOMMES'!A$13:H$43,2,FALSE))),0,(VLOOKUP(A66,'Récapitulatif HOMMES'!A$13:H$43,2,FALSE)))</f>
        <v>0</v>
      </c>
      <c r="C66" s="8">
        <f>IF(ISNA((VLOOKUP(B66,'Récapitulatif HOMMES'!B$13:I$43,2,FALSE))),0,(VLOOKUP(B66,'Récapitulatif HOMMES'!B$13:I$43,2,FALSE)))</f>
        <v>0</v>
      </c>
      <c r="D66" s="8">
        <f>IF(ISNA((VLOOKUP(A66,'Récapitulatif HOMMES'!A$13:K$43,4,FALSE))),0,(VLOOKUP(A66,'Récapitulatif HOMMES'!A$13:K$43,4,FALSE)))</f>
        <v>0</v>
      </c>
      <c r="E66" s="8">
        <f>IF(ISNA((VLOOKUP(A66,'Récapitulatif HOMMES'!A$13:K$43,5,FALSE))),0,(VLOOKUP(A66,'Récapitulatif HOMMES'!A$13:K$43,5,FALSE)))</f>
        <v>0</v>
      </c>
      <c r="F66" s="8">
        <f>IF(ISNA((VLOOKUP(A66,'Récapitulatif HOMMES'!A$13:I$43,6,FALSE))),0,(VLOOKUP(A66,'Récapitulatif HOMMES'!A$13:I$43,6,FALSE)))</f>
        <v>0</v>
      </c>
      <c r="G66" s="8">
        <f>IF(ISNA((VLOOKUP(A66,'Récapitulatif HOMMES'!A$13:I$42,7,FALSE))),0,(VLOOKUP(A66,'Récapitulatif HOMMES'!A$13:L$42,7,FALSE)))</f>
        <v>0</v>
      </c>
      <c r="H66" s="8">
        <f>IF(ISNA((VLOOKUP(G66,'Récapitulatif HOMMES'!G$13:M$43,2,FALSE))),0,(VLOOKUP(G66,'Récapitulatif HOMMES'!G$13:M$43,2,FALSE)))</f>
        <v>0</v>
      </c>
      <c r="I66" s="32"/>
      <c r="J66" s="32"/>
      <c r="K66" s="32"/>
      <c r="L66" s="32"/>
      <c r="M66" s="32"/>
      <c r="N66" s="32"/>
      <c r="O66" s="32"/>
      <c r="P66" s="32"/>
      <c r="Q66" s="32"/>
      <c r="R66" s="32"/>
      <c r="S66" s="32"/>
      <c r="T66" s="32"/>
      <c r="U66" s="32"/>
    </row>
    <row r="67" spans="1:21" ht="18" customHeight="1" x14ac:dyDescent="0.3"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/>
      <c r="U67" s="32"/>
    </row>
    <row r="68" spans="1:21" ht="18" customHeight="1" x14ac:dyDescent="0.3">
      <c r="I68" s="32"/>
      <c r="J68" s="32"/>
      <c r="K68" s="32"/>
      <c r="L68" s="32"/>
      <c r="M68" s="32"/>
      <c r="N68" s="32"/>
      <c r="O68" s="32"/>
      <c r="P68" s="32"/>
      <c r="Q68" s="32"/>
      <c r="R68" s="32"/>
      <c r="S68" s="32"/>
      <c r="T68" s="32"/>
      <c r="U68" s="32"/>
    </row>
    <row r="69" spans="1:21" ht="20.25" customHeight="1" x14ac:dyDescent="0.3">
      <c r="A69" s="82" t="s">
        <v>23</v>
      </c>
      <c r="B69" s="83"/>
      <c r="C69" s="84" t="s">
        <v>30</v>
      </c>
      <c r="D69" s="85"/>
      <c r="E69" s="85"/>
      <c r="F69" s="85"/>
      <c r="G69" s="85"/>
      <c r="H69" s="86"/>
      <c r="I69" s="32"/>
      <c r="J69" s="32"/>
      <c r="K69" s="32"/>
      <c r="L69" s="32"/>
      <c r="M69" s="32"/>
      <c r="N69" s="32"/>
      <c r="O69" s="32"/>
      <c r="P69" s="32"/>
      <c r="Q69" s="32"/>
      <c r="R69" s="32"/>
      <c r="S69" s="32"/>
      <c r="T69" s="32"/>
      <c r="U69" s="32"/>
    </row>
    <row r="70" spans="1:21" ht="20.25" customHeight="1" x14ac:dyDescent="0.3">
      <c r="A70" s="82" t="s">
        <v>13</v>
      </c>
      <c r="B70" s="83"/>
      <c r="C70" s="84">
        <f>COUNTA(A73:A77)</f>
        <v>0</v>
      </c>
      <c r="D70" s="85"/>
      <c r="E70" s="85"/>
      <c r="F70" s="85"/>
      <c r="G70" s="85"/>
      <c r="H70" s="86"/>
      <c r="I70" s="32"/>
      <c r="J70" s="32"/>
      <c r="K70" s="32"/>
      <c r="L70" s="32"/>
      <c r="M70" s="32"/>
      <c r="N70" s="32"/>
      <c r="O70" s="32"/>
      <c r="P70" s="32"/>
      <c r="Q70" s="32"/>
      <c r="R70" s="32"/>
      <c r="S70" s="32"/>
      <c r="T70" s="32"/>
      <c r="U70" s="32"/>
    </row>
    <row r="71" spans="1:21" ht="22.5" customHeight="1" x14ac:dyDescent="0.3">
      <c r="I71" s="32"/>
      <c r="J71" s="32"/>
      <c r="K71" s="32"/>
      <c r="L71" s="32"/>
      <c r="M71" s="32"/>
      <c r="N71" s="32"/>
      <c r="O71" s="32"/>
      <c r="P71" s="32"/>
      <c r="Q71" s="32"/>
      <c r="R71" s="32"/>
      <c r="S71" s="32"/>
      <c r="T71" s="32"/>
      <c r="U71" s="32"/>
    </row>
    <row r="72" spans="1:21" ht="32.25" customHeight="1" x14ac:dyDescent="0.3">
      <c r="A72" s="4" t="s">
        <v>2</v>
      </c>
      <c r="B72" s="4" t="s">
        <v>8</v>
      </c>
      <c r="C72" s="4" t="s">
        <v>3</v>
      </c>
      <c r="D72" s="4" t="str">
        <f>'(H) KM'!D$11</f>
        <v>CATÉGORIE D'AGE</v>
      </c>
      <c r="E72" s="4" t="str">
        <f>'(H) KM'!E$11</f>
        <v>CATEGORIE DE LICENCE</v>
      </c>
      <c r="F72" s="4" t="s">
        <v>0</v>
      </c>
      <c r="G72" s="4" t="s">
        <v>18</v>
      </c>
      <c r="H72" s="4" t="s">
        <v>1</v>
      </c>
      <c r="I72" s="32"/>
      <c r="J72" s="32"/>
      <c r="K72" s="32"/>
      <c r="L72" s="32"/>
      <c r="M72" s="32"/>
      <c r="N72" s="32"/>
      <c r="O72" s="32"/>
      <c r="P72" s="32"/>
      <c r="Q72" s="32"/>
      <c r="R72" s="32"/>
      <c r="S72" s="32"/>
      <c r="T72" s="32"/>
      <c r="U72" s="32"/>
    </row>
    <row r="73" spans="1:21" ht="20.25" customHeight="1" x14ac:dyDescent="0.3">
      <c r="A73" s="7"/>
      <c r="B73" s="8">
        <f>IF(ISNA((VLOOKUP(A73,'Récapitulatif HOMMES'!A$13:H$43,2,FALSE))),0,(VLOOKUP(A73,'Récapitulatif HOMMES'!A$13:H$43,2,FALSE)))</f>
        <v>0</v>
      </c>
      <c r="C73" s="8">
        <f>IF(ISNA((VLOOKUP(B73,'Récapitulatif HOMMES'!B$13:I$43,2,FALSE))),0,(VLOOKUP(B73,'Récapitulatif HOMMES'!B$13:I$43,2,FALSE)))</f>
        <v>0</v>
      </c>
      <c r="D73" s="8">
        <f>IF(ISNA((VLOOKUP(A73,'Récapitulatif HOMMES'!A$13:K$43,4,FALSE))),0,(VLOOKUP(A73,'Récapitulatif HOMMES'!A$13:K$43,4,FALSE)))</f>
        <v>0</v>
      </c>
      <c r="E73" s="8">
        <f>IF(ISNA((VLOOKUP(A73,'Récapitulatif HOMMES'!A$13:K$43,5,FALSE))),0,(VLOOKUP(A73,'Récapitulatif HOMMES'!A$13:K$43,5,FALSE)))</f>
        <v>0</v>
      </c>
      <c r="F73" s="8">
        <f>IF(ISNA((VLOOKUP(A73,'Récapitulatif HOMMES'!A$13:I$43,6,FALSE))),0,(VLOOKUP(A73,'Récapitulatif HOMMES'!A$13:I$43,6,FALSE)))</f>
        <v>0</v>
      </c>
      <c r="G73" s="8">
        <f>IF(ISNA((VLOOKUP(A73,'Récapitulatif HOMMES'!A$13:I$42,7,FALSE))),0,(VLOOKUP(A73,'Récapitulatif HOMMES'!A$13:L$42,7,FALSE)))</f>
        <v>0</v>
      </c>
      <c r="H73" s="8">
        <f>IF(ISNA((VLOOKUP(G73,'Récapitulatif HOMMES'!G$13:M$43,2,FALSE))),0,(VLOOKUP(G73,'Récapitulatif HOMMES'!G$13:M$43,2,FALSE)))</f>
        <v>0</v>
      </c>
      <c r="I73" s="32"/>
      <c r="J73" s="32"/>
      <c r="K73" s="32"/>
      <c r="L73" s="32"/>
      <c r="M73" s="32"/>
      <c r="N73" s="32"/>
      <c r="O73" s="32"/>
      <c r="P73" s="32"/>
      <c r="Q73" s="32"/>
      <c r="R73" s="32"/>
      <c r="S73" s="32"/>
      <c r="T73" s="32"/>
      <c r="U73" s="32"/>
    </row>
    <row r="74" spans="1:21" ht="20.25" customHeight="1" x14ac:dyDescent="0.3">
      <c r="A74" s="7"/>
      <c r="B74" s="8">
        <f>IF(ISNA((VLOOKUP(A74,'Récapitulatif HOMMES'!A$13:H$43,2,FALSE))),0,(VLOOKUP(A74,'Récapitulatif HOMMES'!A$13:H$43,2,FALSE)))</f>
        <v>0</v>
      </c>
      <c r="C74" s="8">
        <f>IF(ISNA((VLOOKUP(B74,'Récapitulatif HOMMES'!B$13:I$43,2,FALSE))),0,(VLOOKUP(B74,'Récapitulatif HOMMES'!B$13:I$43,2,FALSE)))</f>
        <v>0</v>
      </c>
      <c r="D74" s="8">
        <f>IF(ISNA((VLOOKUP(A74,'Récapitulatif HOMMES'!A$13:K$43,4,FALSE))),0,(VLOOKUP(A74,'Récapitulatif HOMMES'!A$13:K$43,4,FALSE)))</f>
        <v>0</v>
      </c>
      <c r="E74" s="8">
        <f>IF(ISNA((VLOOKUP(A74,'Récapitulatif HOMMES'!A$13:K$43,5,FALSE))),0,(VLOOKUP(A74,'Récapitulatif HOMMES'!A$13:K$43,5,FALSE)))</f>
        <v>0</v>
      </c>
      <c r="F74" s="8">
        <f>IF(ISNA((VLOOKUP(A74,'Récapitulatif HOMMES'!A$13:I$43,6,FALSE))),0,(VLOOKUP(A74,'Récapitulatif HOMMES'!A$13:I$43,6,FALSE)))</f>
        <v>0</v>
      </c>
      <c r="G74" s="8">
        <f>IF(ISNA((VLOOKUP(A74,'Récapitulatif HOMMES'!A$13:I$42,7,FALSE))),0,(VLOOKUP(A74,'Récapitulatif HOMMES'!A$13:L$42,7,FALSE)))</f>
        <v>0</v>
      </c>
      <c r="H74" s="8">
        <f>IF(ISNA((VLOOKUP(G74,'Récapitulatif HOMMES'!G$13:M$43,2,FALSE))),0,(VLOOKUP(G74,'Récapitulatif HOMMES'!G$13:M$43,2,FALSE)))</f>
        <v>0</v>
      </c>
      <c r="I74" s="32"/>
      <c r="J74" s="32"/>
      <c r="K74" s="32"/>
      <c r="L74" s="32"/>
      <c r="M74" s="32"/>
      <c r="N74" s="32"/>
      <c r="O74" s="32"/>
      <c r="P74" s="32"/>
      <c r="Q74" s="32"/>
      <c r="R74" s="32"/>
      <c r="S74" s="32"/>
      <c r="T74" s="32"/>
      <c r="U74" s="32"/>
    </row>
    <row r="75" spans="1:21" ht="20.25" customHeight="1" x14ac:dyDescent="0.3">
      <c r="A75" s="7"/>
      <c r="B75" s="8">
        <f>IF(ISNA((VLOOKUP(A75,'Récapitulatif HOMMES'!A$13:H$43,2,FALSE))),0,(VLOOKUP(A75,'Récapitulatif HOMMES'!A$13:H$43,2,FALSE)))</f>
        <v>0</v>
      </c>
      <c r="C75" s="8">
        <f>IF(ISNA((VLOOKUP(B75,'Récapitulatif HOMMES'!B$13:I$43,2,FALSE))),0,(VLOOKUP(B75,'Récapitulatif HOMMES'!B$13:I$43,2,FALSE)))</f>
        <v>0</v>
      </c>
      <c r="D75" s="8">
        <f>IF(ISNA((VLOOKUP(A75,'Récapitulatif HOMMES'!A$13:K$43,4,FALSE))),0,(VLOOKUP(A75,'Récapitulatif HOMMES'!A$13:K$43,4,FALSE)))</f>
        <v>0</v>
      </c>
      <c r="E75" s="8">
        <f>IF(ISNA((VLOOKUP(A75,'Récapitulatif HOMMES'!A$13:K$43,5,FALSE))),0,(VLOOKUP(A75,'Récapitulatif HOMMES'!A$13:K$43,5,FALSE)))</f>
        <v>0</v>
      </c>
      <c r="F75" s="8">
        <f>IF(ISNA((VLOOKUP(A75,'Récapitulatif HOMMES'!A$13:I$43,6,FALSE))),0,(VLOOKUP(A75,'Récapitulatif HOMMES'!A$13:I$43,6,FALSE)))</f>
        <v>0</v>
      </c>
      <c r="G75" s="8">
        <f>IF(ISNA((VLOOKUP(A75,'Récapitulatif HOMMES'!A$13:I$42,7,FALSE))),0,(VLOOKUP(A75,'Récapitulatif HOMMES'!A$13:L$42,7,FALSE)))</f>
        <v>0</v>
      </c>
      <c r="H75" s="8">
        <f>IF(ISNA((VLOOKUP(G75,'Récapitulatif HOMMES'!G$13:M$43,2,FALSE))),0,(VLOOKUP(G75,'Récapitulatif HOMMES'!G$13:M$43,2,FALSE)))</f>
        <v>0</v>
      </c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</row>
    <row r="76" spans="1:21" ht="20.25" customHeight="1" x14ac:dyDescent="0.3">
      <c r="A76" s="7"/>
      <c r="B76" s="8">
        <f>IF(ISNA((VLOOKUP(A76,'Récapitulatif HOMMES'!A$13:H$43,2,FALSE))),0,(VLOOKUP(A76,'Récapitulatif HOMMES'!A$13:H$43,2,FALSE)))</f>
        <v>0</v>
      </c>
      <c r="C76" s="8">
        <f>IF(ISNA((VLOOKUP(B76,'Récapitulatif HOMMES'!B$13:I$43,2,FALSE))),0,(VLOOKUP(B76,'Récapitulatif HOMMES'!B$13:I$43,2,FALSE)))</f>
        <v>0</v>
      </c>
      <c r="D76" s="8">
        <f>IF(ISNA((VLOOKUP(A76,'Récapitulatif HOMMES'!A$13:K$43,4,FALSE))),0,(VLOOKUP(A76,'Récapitulatif HOMMES'!A$13:K$43,4,FALSE)))</f>
        <v>0</v>
      </c>
      <c r="E76" s="8">
        <f>IF(ISNA((VLOOKUP(A76,'Récapitulatif HOMMES'!A$13:K$43,5,FALSE))),0,(VLOOKUP(A76,'Récapitulatif HOMMES'!A$13:K$43,5,FALSE)))</f>
        <v>0</v>
      </c>
      <c r="F76" s="8">
        <f>IF(ISNA((VLOOKUP(A76,'Récapitulatif HOMMES'!A$13:I$43,6,FALSE))),0,(VLOOKUP(A76,'Récapitulatif HOMMES'!A$13:I$43,6,FALSE)))</f>
        <v>0</v>
      </c>
      <c r="G76" s="8">
        <f>IF(ISNA((VLOOKUP(A76,'Récapitulatif HOMMES'!A$13:I$42,7,FALSE))),0,(VLOOKUP(A76,'Récapitulatif HOMMES'!A$13:L$42,7,FALSE)))</f>
        <v>0</v>
      </c>
      <c r="H76" s="8">
        <f>IF(ISNA((VLOOKUP(G76,'Récapitulatif HOMMES'!G$13:M$43,2,FALSE))),0,(VLOOKUP(G76,'Récapitulatif HOMMES'!G$13:M$43,2,FALSE)))</f>
        <v>0</v>
      </c>
      <c r="I76" s="32"/>
      <c r="J76" s="32"/>
      <c r="K76" s="32"/>
      <c r="L76" s="32"/>
      <c r="M76" s="32"/>
      <c r="N76" s="32"/>
      <c r="O76" s="32"/>
      <c r="P76" s="32"/>
      <c r="Q76" s="32"/>
      <c r="R76" s="32"/>
      <c r="S76" s="32"/>
      <c r="T76" s="32"/>
      <c r="U76" s="32"/>
    </row>
    <row r="77" spans="1:21" ht="20.25" customHeight="1" x14ac:dyDescent="0.3">
      <c r="A77" s="7"/>
      <c r="B77" s="8">
        <f>IF(ISNA((VLOOKUP(A77,'Récapitulatif HOMMES'!A$13:H$43,2,FALSE))),0,(VLOOKUP(A77,'Récapitulatif HOMMES'!A$13:H$43,2,FALSE)))</f>
        <v>0</v>
      </c>
      <c r="C77" s="8">
        <f>IF(ISNA((VLOOKUP(B77,'Récapitulatif HOMMES'!B$13:I$43,2,FALSE))),0,(VLOOKUP(B77,'Récapitulatif HOMMES'!B$13:I$43,2,FALSE)))</f>
        <v>0</v>
      </c>
      <c r="D77" s="8">
        <f>IF(ISNA((VLOOKUP(A77,'Récapitulatif HOMMES'!A$13:K$43,4,FALSE))),0,(VLOOKUP(A77,'Récapitulatif HOMMES'!A$13:K$43,4,FALSE)))</f>
        <v>0</v>
      </c>
      <c r="E77" s="8">
        <f>IF(ISNA((VLOOKUP(A77,'Récapitulatif HOMMES'!A$13:K$43,5,FALSE))),0,(VLOOKUP(A77,'Récapitulatif HOMMES'!A$13:K$43,5,FALSE)))</f>
        <v>0</v>
      </c>
      <c r="F77" s="8">
        <f>IF(ISNA((VLOOKUP(A77,'Récapitulatif HOMMES'!A$13:I$43,6,FALSE))),0,(VLOOKUP(A77,'Récapitulatif HOMMES'!A$13:I$43,6,FALSE)))</f>
        <v>0</v>
      </c>
      <c r="G77" s="8">
        <f>IF(ISNA((VLOOKUP(A77,'Récapitulatif HOMMES'!A$13:I$42,7,FALSE))),0,(VLOOKUP(A77,'Récapitulatif HOMMES'!A$13:L$42,7,FALSE)))</f>
        <v>0</v>
      </c>
      <c r="H77" s="8">
        <f>IF(ISNA((VLOOKUP(G77,'Récapitulatif HOMMES'!G$13:M$43,2,FALSE))),0,(VLOOKUP(G77,'Récapitulatif HOMMES'!G$13:M$43,2,FALSE)))</f>
        <v>0</v>
      </c>
      <c r="I77" s="32"/>
      <c r="J77" s="32"/>
      <c r="K77" s="32"/>
      <c r="L77" s="32"/>
      <c r="M77" s="32"/>
      <c r="N77" s="32"/>
      <c r="O77" s="32"/>
      <c r="P77" s="32"/>
      <c r="Q77" s="32"/>
      <c r="R77" s="32"/>
      <c r="S77" s="32"/>
      <c r="T77" s="32"/>
      <c r="U77" s="32"/>
    </row>
    <row r="78" spans="1:21" ht="18" customHeight="1" x14ac:dyDescent="0.3">
      <c r="I78" s="32"/>
      <c r="J78" s="32"/>
      <c r="K78" s="32"/>
      <c r="L78" s="32"/>
      <c r="M78" s="32"/>
      <c r="N78" s="32"/>
      <c r="O78" s="32"/>
      <c r="P78" s="32"/>
      <c r="Q78" s="32"/>
      <c r="R78" s="32"/>
      <c r="S78" s="32"/>
      <c r="T78" s="32"/>
      <c r="U78" s="32"/>
    </row>
    <row r="79" spans="1:21" ht="20.25" customHeight="1" x14ac:dyDescent="0.3">
      <c r="A79" s="82" t="s">
        <v>23</v>
      </c>
      <c r="B79" s="83"/>
      <c r="C79" s="84" t="s">
        <v>31</v>
      </c>
      <c r="D79" s="85"/>
      <c r="E79" s="85"/>
      <c r="F79" s="85"/>
      <c r="G79" s="85"/>
      <c r="H79" s="86"/>
      <c r="I79" s="32"/>
      <c r="J79" s="32"/>
      <c r="K79" s="32"/>
      <c r="L79" s="32"/>
      <c r="M79" s="32"/>
      <c r="N79" s="32"/>
      <c r="O79" s="32"/>
      <c r="P79" s="32"/>
      <c r="Q79" s="32"/>
      <c r="R79" s="32"/>
      <c r="S79" s="32"/>
      <c r="T79" s="32"/>
      <c r="U79" s="32"/>
    </row>
    <row r="80" spans="1:21" ht="20.25" customHeight="1" x14ac:dyDescent="0.3">
      <c r="A80" s="82" t="s">
        <v>13</v>
      </c>
      <c r="B80" s="83"/>
      <c r="C80" s="84">
        <f>COUNTA(A83:A87)</f>
        <v>0</v>
      </c>
      <c r="D80" s="85"/>
      <c r="E80" s="85"/>
      <c r="F80" s="85"/>
      <c r="G80" s="85"/>
      <c r="H80" s="86"/>
      <c r="I80" s="32"/>
      <c r="J80" s="32"/>
      <c r="K80" s="32"/>
      <c r="L80" s="32"/>
      <c r="M80" s="32"/>
      <c r="N80" s="32"/>
      <c r="O80" s="32"/>
      <c r="P80" s="32"/>
      <c r="Q80" s="32"/>
      <c r="R80" s="32"/>
      <c r="S80" s="32"/>
      <c r="T80" s="32"/>
      <c r="U80" s="32"/>
    </row>
    <row r="81" spans="1:21" ht="22.5" customHeight="1" x14ac:dyDescent="0.3">
      <c r="I81" s="32"/>
      <c r="J81" s="32"/>
      <c r="K81" s="32"/>
      <c r="L81" s="32"/>
      <c r="M81" s="32"/>
      <c r="N81" s="32"/>
      <c r="O81" s="32"/>
      <c r="P81" s="32"/>
      <c r="Q81" s="32"/>
      <c r="R81" s="32"/>
      <c r="S81" s="32"/>
      <c r="T81" s="32"/>
      <c r="U81" s="32"/>
    </row>
    <row r="82" spans="1:21" ht="32.25" customHeight="1" x14ac:dyDescent="0.3">
      <c r="A82" s="4" t="s">
        <v>2</v>
      </c>
      <c r="B82" s="4" t="s">
        <v>8</v>
      </c>
      <c r="C82" s="4" t="s">
        <v>3</v>
      </c>
      <c r="D82" s="4" t="str">
        <f>'(H) KM'!D$11</f>
        <v>CATÉGORIE D'AGE</v>
      </c>
      <c r="E82" s="4" t="str">
        <f>'(H) KM'!E$11</f>
        <v>CATEGORIE DE LICENCE</v>
      </c>
      <c r="F82" s="4" t="s">
        <v>0</v>
      </c>
      <c r="G82" s="4" t="s">
        <v>18</v>
      </c>
      <c r="H82" s="4" t="s">
        <v>1</v>
      </c>
      <c r="I82" s="32"/>
      <c r="J82" s="32"/>
      <c r="K82" s="32"/>
      <c r="L82" s="32"/>
      <c r="M82" s="32"/>
      <c r="N82" s="32"/>
      <c r="O82" s="32"/>
      <c r="P82" s="32"/>
      <c r="Q82" s="32"/>
      <c r="R82" s="32"/>
      <c r="S82" s="32"/>
      <c r="T82" s="32"/>
      <c r="U82" s="32"/>
    </row>
    <row r="83" spans="1:21" ht="20.25" customHeight="1" x14ac:dyDescent="0.3">
      <c r="A83" s="7"/>
      <c r="B83" s="8">
        <f>IF(ISNA((VLOOKUP(A83,'Récapitulatif HOMMES'!A$13:H$43,2,FALSE))),0,(VLOOKUP(A83,'Récapitulatif HOMMES'!A$13:H$43,2,FALSE)))</f>
        <v>0</v>
      </c>
      <c r="C83" s="8">
        <f>IF(ISNA((VLOOKUP(B83,'Récapitulatif HOMMES'!B$13:I$43,2,FALSE))),0,(VLOOKUP(B83,'Récapitulatif HOMMES'!B$13:I$43,2,FALSE)))</f>
        <v>0</v>
      </c>
      <c r="D83" s="8">
        <f>IF(ISNA((VLOOKUP(A83,'Récapitulatif HOMMES'!A$13:K$43,4,FALSE))),0,(VLOOKUP(A83,'Récapitulatif HOMMES'!A$13:K$43,4,FALSE)))</f>
        <v>0</v>
      </c>
      <c r="E83" s="8">
        <f>IF(ISNA((VLOOKUP(A83,'Récapitulatif HOMMES'!A$13:K$43,5,FALSE))),0,(VLOOKUP(A83,'Récapitulatif HOMMES'!A$13:K$43,5,FALSE)))</f>
        <v>0</v>
      </c>
      <c r="F83" s="8">
        <f>IF(ISNA((VLOOKUP(A83,'Récapitulatif HOMMES'!A$13:I$43,6,FALSE))),0,(VLOOKUP(A83,'Récapitulatif HOMMES'!A$13:I$43,6,FALSE)))</f>
        <v>0</v>
      </c>
      <c r="G83" s="8">
        <f>IF(ISNA((VLOOKUP(A83,'Récapitulatif HOMMES'!A$13:I$42,7,FALSE))),0,(VLOOKUP(A83,'Récapitulatif HOMMES'!A$13:L$42,7,FALSE)))</f>
        <v>0</v>
      </c>
      <c r="H83" s="8">
        <f>IF(ISNA((VLOOKUP(G83,'Récapitulatif HOMMES'!G$13:M$43,2,FALSE))),0,(VLOOKUP(G83,'Récapitulatif HOMMES'!G$13:M$43,2,FALSE)))</f>
        <v>0</v>
      </c>
      <c r="I83" s="32"/>
      <c r="J83" s="32"/>
      <c r="K83" s="32"/>
      <c r="L83" s="32"/>
      <c r="M83" s="32"/>
      <c r="N83" s="32"/>
      <c r="O83" s="32"/>
      <c r="P83" s="32"/>
      <c r="Q83" s="32"/>
      <c r="R83" s="32"/>
      <c r="S83" s="32"/>
      <c r="T83" s="32"/>
      <c r="U83" s="32"/>
    </row>
    <row r="84" spans="1:21" ht="20.25" customHeight="1" x14ac:dyDescent="0.3">
      <c r="A84" s="7"/>
      <c r="B84" s="8">
        <f>IF(ISNA((VLOOKUP(A84,'Récapitulatif HOMMES'!A$13:H$43,2,FALSE))),0,(VLOOKUP(A84,'Récapitulatif HOMMES'!A$13:H$43,2,FALSE)))</f>
        <v>0</v>
      </c>
      <c r="C84" s="8">
        <f>IF(ISNA((VLOOKUP(B84,'Récapitulatif HOMMES'!B$13:I$43,2,FALSE))),0,(VLOOKUP(B84,'Récapitulatif HOMMES'!B$13:I$43,2,FALSE)))</f>
        <v>0</v>
      </c>
      <c r="D84" s="8">
        <f>IF(ISNA((VLOOKUP(A84,'Récapitulatif HOMMES'!A$13:K$43,4,FALSE))),0,(VLOOKUP(A84,'Récapitulatif HOMMES'!A$13:K$43,4,FALSE)))</f>
        <v>0</v>
      </c>
      <c r="E84" s="8">
        <f>IF(ISNA((VLOOKUP(A84,'Récapitulatif HOMMES'!A$13:K$43,5,FALSE))),0,(VLOOKUP(A84,'Récapitulatif HOMMES'!A$13:K$43,5,FALSE)))</f>
        <v>0</v>
      </c>
      <c r="F84" s="8">
        <f>IF(ISNA((VLOOKUP(A84,'Récapitulatif HOMMES'!A$13:I$43,6,FALSE))),0,(VLOOKUP(A84,'Récapitulatif HOMMES'!A$13:I$43,6,FALSE)))</f>
        <v>0</v>
      </c>
      <c r="G84" s="8">
        <f>IF(ISNA((VLOOKUP(A84,'Récapitulatif HOMMES'!A$13:I$42,7,FALSE))),0,(VLOOKUP(A84,'Récapitulatif HOMMES'!A$13:L$42,7,FALSE)))</f>
        <v>0</v>
      </c>
      <c r="H84" s="8">
        <f>IF(ISNA((VLOOKUP(G84,'Récapitulatif HOMMES'!G$13:M$43,2,FALSE))),0,(VLOOKUP(G84,'Récapitulatif HOMMES'!G$13:M$43,2,FALSE)))</f>
        <v>0</v>
      </c>
      <c r="I84" s="32"/>
      <c r="J84" s="32"/>
      <c r="K84" s="32"/>
      <c r="L84" s="32"/>
      <c r="M84" s="32"/>
      <c r="N84" s="32"/>
      <c r="O84" s="32"/>
      <c r="P84" s="32"/>
      <c r="Q84" s="32"/>
      <c r="R84" s="32"/>
      <c r="S84" s="32"/>
      <c r="T84" s="32"/>
      <c r="U84" s="32"/>
    </row>
    <row r="85" spans="1:21" ht="20.25" customHeight="1" x14ac:dyDescent="0.3">
      <c r="A85" s="7"/>
      <c r="B85" s="8">
        <f>IF(ISNA((VLOOKUP(A85,'Récapitulatif HOMMES'!A$13:H$43,2,FALSE))),0,(VLOOKUP(A85,'Récapitulatif HOMMES'!A$13:H$43,2,FALSE)))</f>
        <v>0</v>
      </c>
      <c r="C85" s="8">
        <f>IF(ISNA((VLOOKUP(B85,'Récapitulatif HOMMES'!B$13:I$43,2,FALSE))),0,(VLOOKUP(B85,'Récapitulatif HOMMES'!B$13:I$43,2,FALSE)))</f>
        <v>0</v>
      </c>
      <c r="D85" s="8">
        <f>IF(ISNA((VLOOKUP(A85,'Récapitulatif HOMMES'!A$13:K$43,4,FALSE))),0,(VLOOKUP(A85,'Récapitulatif HOMMES'!A$13:K$43,4,FALSE)))</f>
        <v>0</v>
      </c>
      <c r="E85" s="8">
        <f>IF(ISNA((VLOOKUP(A85,'Récapitulatif HOMMES'!A$13:K$43,5,FALSE))),0,(VLOOKUP(A85,'Récapitulatif HOMMES'!A$13:K$43,5,FALSE)))</f>
        <v>0</v>
      </c>
      <c r="F85" s="8">
        <f>IF(ISNA((VLOOKUP(A85,'Récapitulatif HOMMES'!A$13:I$43,6,FALSE))),0,(VLOOKUP(A85,'Récapitulatif HOMMES'!A$13:I$43,6,FALSE)))</f>
        <v>0</v>
      </c>
      <c r="G85" s="8">
        <f>IF(ISNA((VLOOKUP(A85,'Récapitulatif HOMMES'!A$13:I$42,7,FALSE))),0,(VLOOKUP(A85,'Récapitulatif HOMMES'!A$13:L$42,7,FALSE)))</f>
        <v>0</v>
      </c>
      <c r="H85" s="8">
        <f>IF(ISNA((VLOOKUP(G85,'Récapitulatif HOMMES'!G$13:M$43,2,FALSE))),0,(VLOOKUP(G85,'Récapitulatif HOMMES'!G$13:M$43,2,FALSE)))</f>
        <v>0</v>
      </c>
      <c r="I85" s="32"/>
      <c r="J85" s="32"/>
      <c r="K85" s="32"/>
      <c r="L85" s="32"/>
      <c r="M85" s="32"/>
      <c r="N85" s="32"/>
      <c r="O85" s="32"/>
      <c r="P85" s="32"/>
      <c r="Q85" s="32"/>
      <c r="R85" s="32"/>
      <c r="S85" s="32"/>
      <c r="T85" s="32"/>
      <c r="U85" s="32"/>
    </row>
    <row r="86" spans="1:21" ht="20.25" customHeight="1" x14ac:dyDescent="0.3">
      <c r="A86" s="7"/>
      <c r="B86" s="8">
        <f>IF(ISNA((VLOOKUP(A86,'Récapitulatif HOMMES'!A$13:H$43,2,FALSE))),0,(VLOOKUP(A86,'Récapitulatif HOMMES'!A$13:H$43,2,FALSE)))</f>
        <v>0</v>
      </c>
      <c r="C86" s="8">
        <f>IF(ISNA((VLOOKUP(B86,'Récapitulatif HOMMES'!B$13:I$43,2,FALSE))),0,(VLOOKUP(B86,'Récapitulatif HOMMES'!B$13:I$43,2,FALSE)))</f>
        <v>0</v>
      </c>
      <c r="D86" s="8">
        <f>IF(ISNA((VLOOKUP(A86,'Récapitulatif HOMMES'!A$13:K$43,4,FALSE))),0,(VLOOKUP(A86,'Récapitulatif HOMMES'!A$13:K$43,4,FALSE)))</f>
        <v>0</v>
      </c>
      <c r="E86" s="8">
        <f>IF(ISNA((VLOOKUP(A86,'Récapitulatif HOMMES'!A$13:K$43,5,FALSE))),0,(VLOOKUP(A86,'Récapitulatif HOMMES'!A$13:K$43,5,FALSE)))</f>
        <v>0</v>
      </c>
      <c r="F86" s="8">
        <f>IF(ISNA((VLOOKUP(A86,'Récapitulatif HOMMES'!A$13:I$43,6,FALSE))),0,(VLOOKUP(A86,'Récapitulatif HOMMES'!A$13:I$43,6,FALSE)))</f>
        <v>0</v>
      </c>
      <c r="G86" s="8">
        <f>IF(ISNA((VLOOKUP(A86,'Récapitulatif HOMMES'!A$13:I$42,7,FALSE))),0,(VLOOKUP(A86,'Récapitulatif HOMMES'!A$13:L$42,7,FALSE)))</f>
        <v>0</v>
      </c>
      <c r="H86" s="8">
        <f>IF(ISNA((VLOOKUP(G86,'Récapitulatif HOMMES'!G$13:M$43,2,FALSE))),0,(VLOOKUP(G86,'Récapitulatif HOMMES'!G$13:M$43,2,FALSE)))</f>
        <v>0</v>
      </c>
      <c r="I86" s="32"/>
      <c r="J86" s="32"/>
      <c r="K86" s="32"/>
      <c r="L86" s="32"/>
      <c r="M86" s="32"/>
      <c r="N86" s="32"/>
      <c r="O86" s="32"/>
      <c r="P86" s="32"/>
      <c r="Q86" s="32"/>
      <c r="R86" s="32"/>
      <c r="S86" s="32"/>
      <c r="T86" s="32"/>
      <c r="U86" s="32"/>
    </row>
    <row r="87" spans="1:21" ht="20.25" customHeight="1" x14ac:dyDescent="0.3">
      <c r="A87" s="7"/>
      <c r="B87" s="8">
        <f>IF(ISNA((VLOOKUP(A87,'Récapitulatif HOMMES'!A$13:H$43,2,FALSE))),0,(VLOOKUP(A87,'Récapitulatif HOMMES'!A$13:H$43,2,FALSE)))</f>
        <v>0</v>
      </c>
      <c r="C87" s="8">
        <f>IF(ISNA((VLOOKUP(B87,'Récapitulatif HOMMES'!B$13:I$43,2,FALSE))),0,(VLOOKUP(B87,'Récapitulatif HOMMES'!B$13:I$43,2,FALSE)))</f>
        <v>0</v>
      </c>
      <c r="D87" s="8">
        <f>IF(ISNA((VLOOKUP(A87,'Récapitulatif HOMMES'!A$13:K$43,4,FALSE))),0,(VLOOKUP(A87,'Récapitulatif HOMMES'!A$13:K$43,4,FALSE)))</f>
        <v>0</v>
      </c>
      <c r="E87" s="8">
        <f>IF(ISNA((VLOOKUP(A87,'Récapitulatif HOMMES'!A$13:K$43,5,FALSE))),0,(VLOOKUP(A87,'Récapitulatif HOMMES'!A$13:K$43,5,FALSE)))</f>
        <v>0</v>
      </c>
      <c r="F87" s="8">
        <f>IF(ISNA((VLOOKUP(A87,'Récapitulatif HOMMES'!A$13:I$43,6,FALSE))),0,(VLOOKUP(A87,'Récapitulatif HOMMES'!A$13:I$43,6,FALSE)))</f>
        <v>0</v>
      </c>
      <c r="G87" s="8">
        <f>IF(ISNA((VLOOKUP(A87,'Récapitulatif HOMMES'!A$13:I$42,7,FALSE))),0,(VLOOKUP(A87,'Récapitulatif HOMMES'!A$13:L$42,7,FALSE)))</f>
        <v>0</v>
      </c>
      <c r="H87" s="8">
        <f>IF(ISNA((VLOOKUP(G87,'Récapitulatif HOMMES'!G$13:M$43,2,FALSE))),0,(VLOOKUP(G87,'Récapitulatif HOMMES'!G$13:M$43,2,FALSE)))</f>
        <v>0</v>
      </c>
      <c r="I87" s="32"/>
      <c r="J87" s="32"/>
      <c r="K87" s="32"/>
      <c r="L87" s="32"/>
      <c r="M87" s="32"/>
      <c r="N87" s="32"/>
      <c r="O87" s="32"/>
      <c r="P87" s="32"/>
      <c r="Q87" s="32"/>
      <c r="R87" s="32"/>
      <c r="S87" s="32"/>
      <c r="T87" s="32"/>
      <c r="U87" s="32"/>
    </row>
    <row r="88" spans="1:21" ht="18" customHeight="1" x14ac:dyDescent="0.3">
      <c r="I88" s="32"/>
      <c r="J88" s="32"/>
      <c r="K88" s="32"/>
      <c r="L88" s="32"/>
      <c r="M88" s="32"/>
      <c r="N88" s="32"/>
      <c r="O88" s="32"/>
      <c r="P88" s="32"/>
      <c r="Q88" s="32"/>
      <c r="R88" s="32"/>
      <c r="S88" s="32"/>
      <c r="T88" s="32"/>
      <c r="U88" s="32"/>
    </row>
    <row r="89" spans="1:21" ht="20.25" customHeight="1" x14ac:dyDescent="0.3">
      <c r="A89" s="82" t="s">
        <v>23</v>
      </c>
      <c r="B89" s="83"/>
      <c r="C89" s="84" t="s">
        <v>32</v>
      </c>
      <c r="D89" s="85"/>
      <c r="E89" s="85"/>
      <c r="F89" s="85"/>
      <c r="G89" s="85"/>
      <c r="H89" s="86"/>
      <c r="I89" s="32"/>
      <c r="J89" s="32"/>
      <c r="K89" s="32"/>
      <c r="L89" s="32"/>
      <c r="M89" s="32"/>
      <c r="N89" s="32"/>
      <c r="O89" s="32"/>
      <c r="P89" s="32"/>
      <c r="Q89" s="32"/>
      <c r="R89" s="32"/>
      <c r="S89" s="32"/>
      <c r="T89" s="32"/>
      <c r="U89" s="32"/>
    </row>
    <row r="90" spans="1:21" ht="20.25" customHeight="1" x14ac:dyDescent="0.3">
      <c r="A90" s="82" t="s">
        <v>13</v>
      </c>
      <c r="B90" s="83"/>
      <c r="C90" s="84">
        <f>COUNTA(A93:A97)</f>
        <v>0</v>
      </c>
      <c r="D90" s="85"/>
      <c r="E90" s="85"/>
      <c r="F90" s="85"/>
      <c r="G90" s="85"/>
      <c r="H90" s="86"/>
      <c r="I90" s="32"/>
      <c r="J90" s="32"/>
      <c r="K90" s="32"/>
      <c r="L90" s="32"/>
      <c r="M90" s="32"/>
      <c r="N90" s="32"/>
      <c r="O90" s="32"/>
      <c r="P90" s="32"/>
      <c r="Q90" s="32"/>
      <c r="R90" s="32"/>
      <c r="S90" s="32"/>
      <c r="T90" s="32"/>
      <c r="U90" s="32"/>
    </row>
    <row r="91" spans="1:21" ht="22.5" customHeight="1" x14ac:dyDescent="0.3">
      <c r="I91" s="32"/>
      <c r="J91" s="32"/>
      <c r="K91" s="32"/>
      <c r="L91" s="32"/>
      <c r="M91" s="32"/>
      <c r="N91" s="32"/>
      <c r="O91" s="32"/>
      <c r="P91" s="32"/>
      <c r="Q91" s="32"/>
      <c r="R91" s="32"/>
      <c r="S91" s="32"/>
      <c r="T91" s="32"/>
      <c r="U91" s="32"/>
    </row>
    <row r="92" spans="1:21" ht="32.25" customHeight="1" x14ac:dyDescent="0.3">
      <c r="A92" s="4" t="s">
        <v>2</v>
      </c>
      <c r="B92" s="4" t="s">
        <v>8</v>
      </c>
      <c r="C92" s="4" t="s">
        <v>3</v>
      </c>
      <c r="D92" s="4" t="str">
        <f>'(H) KM'!D$11</f>
        <v>CATÉGORIE D'AGE</v>
      </c>
      <c r="E92" s="4" t="str">
        <f>'(H) KM'!E$11</f>
        <v>CATEGORIE DE LICENCE</v>
      </c>
      <c r="F92" s="4" t="s">
        <v>0</v>
      </c>
      <c r="G92" s="4" t="s">
        <v>18</v>
      </c>
      <c r="H92" s="4" t="s">
        <v>1</v>
      </c>
      <c r="I92" s="32"/>
      <c r="J92" s="32"/>
      <c r="K92" s="32"/>
      <c r="L92" s="32"/>
      <c r="M92" s="32"/>
      <c r="N92" s="32"/>
      <c r="O92" s="32"/>
      <c r="P92" s="32"/>
      <c r="Q92" s="32"/>
      <c r="R92" s="32"/>
      <c r="S92" s="32"/>
      <c r="T92" s="32"/>
      <c r="U92" s="32"/>
    </row>
    <row r="93" spans="1:21" ht="20.25" customHeight="1" x14ac:dyDescent="0.3">
      <c r="A93" s="7"/>
      <c r="B93" s="8">
        <f>IF(ISNA((VLOOKUP(A93,'Récapitulatif HOMMES'!A$13:H$43,2,FALSE))),0,(VLOOKUP(A93,'Récapitulatif HOMMES'!A$13:H$43,2,FALSE)))</f>
        <v>0</v>
      </c>
      <c r="C93" s="8">
        <f>IF(ISNA((VLOOKUP(B93,'Récapitulatif HOMMES'!B$13:I$43,2,FALSE))),0,(VLOOKUP(B93,'Récapitulatif HOMMES'!B$13:I$43,2,FALSE)))</f>
        <v>0</v>
      </c>
      <c r="D93" s="8">
        <f>IF(ISNA((VLOOKUP(A93,'Récapitulatif HOMMES'!A$13:K$43,4,FALSE))),0,(VLOOKUP(A93,'Récapitulatif HOMMES'!A$13:K$43,4,FALSE)))</f>
        <v>0</v>
      </c>
      <c r="E93" s="8">
        <f>IF(ISNA((VLOOKUP(A93,'Récapitulatif HOMMES'!A$13:K$43,5,FALSE))),0,(VLOOKUP(A93,'Récapitulatif HOMMES'!A$13:K$43,5,FALSE)))</f>
        <v>0</v>
      </c>
      <c r="F93" s="8">
        <f>IF(ISNA((VLOOKUP(A93,'Récapitulatif HOMMES'!A$13:I$43,6,FALSE))),0,(VLOOKUP(A93,'Récapitulatif HOMMES'!A$13:I$43,6,FALSE)))</f>
        <v>0</v>
      </c>
      <c r="G93" s="8">
        <f>IF(ISNA((VLOOKUP(A93,'Récapitulatif HOMMES'!A$13:I$42,7,FALSE))),0,(VLOOKUP(A93,'Récapitulatif HOMMES'!A$13:L$42,7,FALSE)))</f>
        <v>0</v>
      </c>
      <c r="H93" s="8">
        <f>IF(ISNA((VLOOKUP(G93,'Récapitulatif HOMMES'!G$13:M$43,2,FALSE))),0,(VLOOKUP(G93,'Récapitulatif HOMMES'!G$13:M$43,2,FALSE)))</f>
        <v>0</v>
      </c>
      <c r="I93" s="32"/>
      <c r="J93" s="32"/>
      <c r="K93" s="32"/>
      <c r="L93" s="32"/>
      <c r="M93" s="32"/>
      <c r="N93" s="32"/>
      <c r="O93" s="32"/>
      <c r="P93" s="32"/>
      <c r="Q93" s="32"/>
      <c r="R93" s="32"/>
      <c r="S93" s="32"/>
      <c r="T93" s="32"/>
      <c r="U93" s="32"/>
    </row>
    <row r="94" spans="1:21" ht="20.25" customHeight="1" x14ac:dyDescent="0.3">
      <c r="A94" s="7"/>
      <c r="B94" s="8">
        <f>IF(ISNA((VLOOKUP(A94,'Récapitulatif HOMMES'!A$13:H$43,2,FALSE))),0,(VLOOKUP(A94,'Récapitulatif HOMMES'!A$13:H$43,2,FALSE)))</f>
        <v>0</v>
      </c>
      <c r="C94" s="8">
        <f>IF(ISNA((VLOOKUP(B94,'Récapitulatif HOMMES'!B$13:I$43,2,FALSE))),0,(VLOOKUP(B94,'Récapitulatif HOMMES'!B$13:I$43,2,FALSE)))</f>
        <v>0</v>
      </c>
      <c r="D94" s="8">
        <f>IF(ISNA((VLOOKUP(A94,'Récapitulatif HOMMES'!A$13:K$43,4,FALSE))),0,(VLOOKUP(A94,'Récapitulatif HOMMES'!A$13:K$43,4,FALSE)))</f>
        <v>0</v>
      </c>
      <c r="E94" s="8">
        <f>IF(ISNA((VLOOKUP(A94,'Récapitulatif HOMMES'!A$13:K$43,5,FALSE))),0,(VLOOKUP(A94,'Récapitulatif HOMMES'!A$13:K$43,5,FALSE)))</f>
        <v>0</v>
      </c>
      <c r="F94" s="8">
        <f>IF(ISNA((VLOOKUP(A94,'Récapitulatif HOMMES'!A$13:I$43,6,FALSE))),0,(VLOOKUP(A94,'Récapitulatif HOMMES'!A$13:I$43,6,FALSE)))</f>
        <v>0</v>
      </c>
      <c r="G94" s="8">
        <f>IF(ISNA((VLOOKUP(A94,'Récapitulatif HOMMES'!A$13:I$42,7,FALSE))),0,(VLOOKUP(A94,'Récapitulatif HOMMES'!A$13:L$42,7,FALSE)))</f>
        <v>0</v>
      </c>
      <c r="H94" s="8">
        <f>IF(ISNA((VLOOKUP(G94,'Récapitulatif HOMMES'!G$13:M$43,2,FALSE))),0,(VLOOKUP(G94,'Récapitulatif HOMMES'!G$13:M$43,2,FALSE)))</f>
        <v>0</v>
      </c>
      <c r="I94" s="32"/>
      <c r="J94" s="32"/>
      <c r="K94" s="32"/>
      <c r="L94" s="32"/>
      <c r="M94" s="32"/>
      <c r="N94" s="32"/>
      <c r="O94" s="32"/>
      <c r="P94" s="32"/>
      <c r="Q94" s="32"/>
      <c r="R94" s="32"/>
      <c r="S94" s="32"/>
      <c r="T94" s="32"/>
      <c r="U94" s="32"/>
    </row>
    <row r="95" spans="1:21" ht="20.25" customHeight="1" x14ac:dyDescent="0.3">
      <c r="A95" s="7"/>
      <c r="B95" s="8">
        <f>IF(ISNA((VLOOKUP(A95,'Récapitulatif HOMMES'!A$13:H$43,2,FALSE))),0,(VLOOKUP(A95,'Récapitulatif HOMMES'!A$13:H$43,2,FALSE)))</f>
        <v>0</v>
      </c>
      <c r="C95" s="8">
        <f>IF(ISNA((VLOOKUP(B95,'Récapitulatif HOMMES'!B$13:I$43,2,FALSE))),0,(VLOOKUP(B95,'Récapitulatif HOMMES'!B$13:I$43,2,FALSE)))</f>
        <v>0</v>
      </c>
      <c r="D95" s="8">
        <f>IF(ISNA((VLOOKUP(A95,'Récapitulatif HOMMES'!A$13:K$43,4,FALSE))),0,(VLOOKUP(A95,'Récapitulatif HOMMES'!A$13:K$43,4,FALSE)))</f>
        <v>0</v>
      </c>
      <c r="E95" s="8">
        <f>IF(ISNA((VLOOKUP(A95,'Récapitulatif HOMMES'!A$13:K$43,5,FALSE))),0,(VLOOKUP(A95,'Récapitulatif HOMMES'!A$13:K$43,5,FALSE)))</f>
        <v>0</v>
      </c>
      <c r="F95" s="8">
        <f>IF(ISNA((VLOOKUP(A95,'Récapitulatif HOMMES'!A$13:I$43,6,FALSE))),0,(VLOOKUP(A95,'Récapitulatif HOMMES'!A$13:I$43,6,FALSE)))</f>
        <v>0</v>
      </c>
      <c r="G95" s="8">
        <f>IF(ISNA((VLOOKUP(A95,'Récapitulatif HOMMES'!A$13:I$42,7,FALSE))),0,(VLOOKUP(A95,'Récapitulatif HOMMES'!A$13:L$42,7,FALSE)))</f>
        <v>0</v>
      </c>
      <c r="H95" s="8">
        <f>IF(ISNA((VLOOKUP(G95,'Récapitulatif HOMMES'!G$13:M$43,2,FALSE))),0,(VLOOKUP(G95,'Récapitulatif HOMMES'!G$13:M$43,2,FALSE)))</f>
        <v>0</v>
      </c>
      <c r="I95" s="32"/>
      <c r="J95" s="32"/>
      <c r="K95" s="32"/>
      <c r="L95" s="32"/>
      <c r="M95" s="32"/>
      <c r="N95" s="32"/>
      <c r="O95" s="32"/>
      <c r="P95" s="32"/>
      <c r="Q95" s="32"/>
      <c r="R95" s="32"/>
      <c r="S95" s="32"/>
      <c r="T95" s="32"/>
      <c r="U95" s="32"/>
    </row>
    <row r="96" spans="1:21" ht="20.25" customHeight="1" x14ac:dyDescent="0.3">
      <c r="A96" s="7"/>
      <c r="B96" s="8">
        <f>IF(ISNA((VLOOKUP(A96,'Récapitulatif HOMMES'!A$13:H$43,2,FALSE))),0,(VLOOKUP(A96,'Récapitulatif HOMMES'!A$13:H$43,2,FALSE)))</f>
        <v>0</v>
      </c>
      <c r="C96" s="8">
        <f>IF(ISNA((VLOOKUP(B96,'Récapitulatif HOMMES'!B$13:I$43,2,FALSE))),0,(VLOOKUP(B96,'Récapitulatif HOMMES'!B$13:I$43,2,FALSE)))</f>
        <v>0</v>
      </c>
      <c r="D96" s="8">
        <f>IF(ISNA((VLOOKUP(A96,'Récapitulatif HOMMES'!A$13:K$43,4,FALSE))),0,(VLOOKUP(A96,'Récapitulatif HOMMES'!A$13:K$43,4,FALSE)))</f>
        <v>0</v>
      </c>
      <c r="E96" s="8">
        <f>IF(ISNA((VLOOKUP(A96,'Récapitulatif HOMMES'!A$13:K$43,5,FALSE))),0,(VLOOKUP(A96,'Récapitulatif HOMMES'!A$13:K$43,5,FALSE)))</f>
        <v>0</v>
      </c>
      <c r="F96" s="8">
        <f>IF(ISNA((VLOOKUP(A96,'Récapitulatif HOMMES'!A$13:I$43,6,FALSE))),0,(VLOOKUP(A96,'Récapitulatif HOMMES'!A$13:I$43,6,FALSE)))</f>
        <v>0</v>
      </c>
      <c r="G96" s="8">
        <f>IF(ISNA((VLOOKUP(A96,'Récapitulatif HOMMES'!A$13:I$42,7,FALSE))),0,(VLOOKUP(A96,'Récapitulatif HOMMES'!A$13:L$42,7,FALSE)))</f>
        <v>0</v>
      </c>
      <c r="H96" s="8">
        <f>IF(ISNA((VLOOKUP(G96,'Récapitulatif HOMMES'!G$13:M$43,2,FALSE))),0,(VLOOKUP(G96,'Récapitulatif HOMMES'!G$13:M$43,2,FALSE)))</f>
        <v>0</v>
      </c>
      <c r="I96" s="32"/>
      <c r="J96" s="32"/>
      <c r="K96" s="32"/>
      <c r="L96" s="32"/>
      <c r="M96" s="32"/>
      <c r="N96" s="32"/>
      <c r="O96" s="32"/>
      <c r="P96" s="32"/>
      <c r="Q96" s="32"/>
      <c r="R96" s="32"/>
      <c r="S96" s="32"/>
      <c r="T96" s="32"/>
      <c r="U96" s="32"/>
    </row>
    <row r="97" spans="1:21" ht="20.25" customHeight="1" x14ac:dyDescent="0.3">
      <c r="A97" s="7"/>
      <c r="B97" s="8">
        <f>IF(ISNA((VLOOKUP(A97,'Récapitulatif HOMMES'!A$13:H$43,2,FALSE))),0,(VLOOKUP(A97,'Récapitulatif HOMMES'!A$13:H$43,2,FALSE)))</f>
        <v>0</v>
      </c>
      <c r="C97" s="8">
        <f>IF(ISNA((VLOOKUP(B97,'Récapitulatif HOMMES'!B$13:I$43,2,FALSE))),0,(VLOOKUP(B97,'Récapitulatif HOMMES'!B$13:I$43,2,FALSE)))</f>
        <v>0</v>
      </c>
      <c r="D97" s="8">
        <f>IF(ISNA((VLOOKUP(A97,'Récapitulatif HOMMES'!A$13:K$43,4,FALSE))),0,(VLOOKUP(A97,'Récapitulatif HOMMES'!A$13:K$43,4,FALSE)))</f>
        <v>0</v>
      </c>
      <c r="E97" s="8">
        <f>IF(ISNA((VLOOKUP(A97,'Récapitulatif HOMMES'!A$13:K$43,5,FALSE))),0,(VLOOKUP(A97,'Récapitulatif HOMMES'!A$13:K$43,5,FALSE)))</f>
        <v>0</v>
      </c>
      <c r="F97" s="8">
        <f>IF(ISNA((VLOOKUP(A97,'Récapitulatif HOMMES'!A$13:I$43,6,FALSE))),0,(VLOOKUP(A97,'Récapitulatif HOMMES'!A$13:I$43,6,FALSE)))</f>
        <v>0</v>
      </c>
      <c r="G97" s="8">
        <f>IF(ISNA((VLOOKUP(A97,'Récapitulatif HOMMES'!A$13:I$42,7,FALSE))),0,(VLOOKUP(A97,'Récapitulatif HOMMES'!A$13:L$42,7,FALSE)))</f>
        <v>0</v>
      </c>
      <c r="H97" s="8">
        <f>IF(ISNA((VLOOKUP(G97,'Récapitulatif HOMMES'!G$13:M$43,2,FALSE))),0,(VLOOKUP(G97,'Récapitulatif HOMMES'!G$13:M$43,2,FALSE)))</f>
        <v>0</v>
      </c>
      <c r="I97" s="32"/>
      <c r="J97" s="32"/>
      <c r="K97" s="32"/>
      <c r="L97" s="32"/>
      <c r="M97" s="32"/>
      <c r="N97" s="32"/>
      <c r="O97" s="32"/>
      <c r="P97" s="32"/>
      <c r="Q97" s="32"/>
      <c r="R97" s="32"/>
      <c r="S97" s="32"/>
      <c r="T97" s="32"/>
      <c r="U97" s="32"/>
    </row>
    <row r="98" spans="1:21" ht="18" customHeight="1" x14ac:dyDescent="0.3">
      <c r="I98" s="32"/>
      <c r="J98" s="32"/>
      <c r="K98" s="32"/>
      <c r="L98" s="32"/>
      <c r="M98" s="32"/>
      <c r="N98" s="32"/>
      <c r="O98" s="32"/>
      <c r="P98" s="32"/>
      <c r="Q98" s="32"/>
      <c r="R98" s="32"/>
      <c r="S98" s="32"/>
      <c r="T98" s="32"/>
      <c r="U98" s="32"/>
    </row>
    <row r="99" spans="1:21" ht="18" customHeight="1" x14ac:dyDescent="0.3">
      <c r="I99" s="32"/>
      <c r="J99" s="32"/>
      <c r="K99" s="32"/>
      <c r="L99" s="32"/>
      <c r="M99" s="32"/>
      <c r="N99" s="32"/>
      <c r="O99" s="32"/>
      <c r="P99" s="32"/>
      <c r="Q99" s="32"/>
      <c r="R99" s="32"/>
      <c r="S99" s="32"/>
      <c r="T99" s="32"/>
      <c r="U99" s="32"/>
    </row>
    <row r="100" spans="1:21" ht="18" customHeight="1" x14ac:dyDescent="0.3">
      <c r="I100" s="32"/>
      <c r="J100" s="32"/>
      <c r="K100" s="32"/>
      <c r="L100" s="32"/>
      <c r="M100" s="32"/>
      <c r="N100" s="32"/>
      <c r="O100" s="32"/>
      <c r="P100" s="32"/>
      <c r="Q100" s="32"/>
      <c r="R100" s="32"/>
      <c r="S100" s="32"/>
      <c r="T100" s="32"/>
      <c r="U100" s="32"/>
    </row>
    <row r="101" spans="1:21" ht="18" customHeight="1" x14ac:dyDescent="0.3">
      <c r="I101" s="32"/>
      <c r="J101" s="32"/>
      <c r="K101" s="32"/>
      <c r="L101" s="32"/>
      <c r="M101" s="32"/>
      <c r="N101" s="32"/>
      <c r="O101" s="32"/>
      <c r="P101" s="32"/>
      <c r="Q101" s="32"/>
      <c r="R101" s="32"/>
      <c r="S101" s="32"/>
      <c r="T101" s="32"/>
      <c r="U101" s="32"/>
    </row>
    <row r="102" spans="1:21" ht="18" customHeight="1" x14ac:dyDescent="0.3">
      <c r="I102" s="32"/>
      <c r="J102" s="32"/>
      <c r="K102" s="32"/>
      <c r="L102" s="32"/>
      <c r="M102" s="32"/>
      <c r="N102" s="32"/>
      <c r="O102" s="32"/>
      <c r="P102" s="32"/>
      <c r="Q102" s="32"/>
      <c r="R102" s="32"/>
      <c r="S102" s="32"/>
      <c r="T102" s="32"/>
      <c r="U102" s="32"/>
    </row>
    <row r="103" spans="1:21" ht="18" customHeight="1" x14ac:dyDescent="0.3">
      <c r="I103" s="32"/>
      <c r="J103" s="32"/>
      <c r="K103" s="32"/>
      <c r="L103" s="32"/>
      <c r="M103" s="32"/>
      <c r="N103" s="32"/>
      <c r="O103" s="32"/>
      <c r="P103" s="32"/>
      <c r="Q103" s="32"/>
      <c r="R103" s="32"/>
      <c r="S103" s="32"/>
      <c r="T103" s="32"/>
      <c r="U103" s="32"/>
    </row>
    <row r="104" spans="1:21" ht="18" customHeight="1" x14ac:dyDescent="0.3">
      <c r="I104" s="32"/>
      <c r="J104" s="32"/>
      <c r="K104" s="32"/>
      <c r="L104" s="32"/>
      <c r="M104" s="32"/>
      <c r="N104" s="32"/>
      <c r="O104" s="32"/>
      <c r="P104" s="32"/>
      <c r="Q104" s="32"/>
      <c r="R104" s="32"/>
      <c r="S104" s="32"/>
      <c r="T104" s="32"/>
      <c r="U104" s="32"/>
    </row>
    <row r="105" spans="1:21" x14ac:dyDescent="0.3">
      <c r="I105" s="32"/>
      <c r="J105" s="32"/>
      <c r="K105" s="32"/>
      <c r="L105" s="32"/>
      <c r="M105" s="32"/>
      <c r="N105" s="32"/>
      <c r="O105" s="32"/>
      <c r="P105" s="32"/>
      <c r="Q105" s="32"/>
      <c r="R105" s="32"/>
      <c r="S105" s="32"/>
      <c r="T105" s="32"/>
      <c r="U105" s="32"/>
    </row>
  </sheetData>
  <sheetProtection algorithmName="SHA-512" hashValue="PLppdKGbl5TG62LfES84Mo9C5yIx/DgvQwsdVgOwoTfx+0y4ivXBvrPfdCD5xOTr+xhmtzwjoWpfyhek/+gFsQ==" saltValue="Lhh3mNpQRK39V5AskYc4ug==" spinCount="100000" sheet="1" selectLockedCells="1"/>
  <mergeCells count="43">
    <mergeCell ref="A1:H1"/>
    <mergeCell ref="A2:H2"/>
    <mergeCell ref="A3:H3"/>
    <mergeCell ref="A5:B5"/>
    <mergeCell ref="C5:H5"/>
    <mergeCell ref="A6:B6"/>
    <mergeCell ref="C6:H6"/>
    <mergeCell ref="A8:B8"/>
    <mergeCell ref="C8:H8"/>
    <mergeCell ref="A9:B9"/>
    <mergeCell ref="C9:H9"/>
    <mergeCell ref="A18:B18"/>
    <mergeCell ref="C18:H18"/>
    <mergeCell ref="A19:B19"/>
    <mergeCell ref="C19:H19"/>
    <mergeCell ref="A28:B28"/>
    <mergeCell ref="C28:H28"/>
    <mergeCell ref="A29:B29"/>
    <mergeCell ref="C29:H29"/>
    <mergeCell ref="A38:B38"/>
    <mergeCell ref="C38:H38"/>
    <mergeCell ref="A39:B39"/>
    <mergeCell ref="C39:H39"/>
    <mergeCell ref="A48:B48"/>
    <mergeCell ref="C48:H48"/>
    <mergeCell ref="A49:B49"/>
    <mergeCell ref="C49:H49"/>
    <mergeCell ref="A58:B58"/>
    <mergeCell ref="C58:H58"/>
    <mergeCell ref="A59:B59"/>
    <mergeCell ref="C59:H59"/>
    <mergeCell ref="A69:B69"/>
    <mergeCell ref="C69:H69"/>
    <mergeCell ref="A70:B70"/>
    <mergeCell ref="C70:H70"/>
    <mergeCell ref="A90:B90"/>
    <mergeCell ref="C90:H90"/>
    <mergeCell ref="A79:B79"/>
    <mergeCell ref="C79:H79"/>
    <mergeCell ref="A80:B80"/>
    <mergeCell ref="C80:H80"/>
    <mergeCell ref="A89:B89"/>
    <mergeCell ref="C89:H89"/>
  </mergeCells>
  <dataValidations count="1">
    <dataValidation type="custom" allowBlank="1" showInputMessage="1" showErrorMessage="1" sqref="C5 C9:C10 C19 C29 C39 C49 C59 C70 C80 C90" xr:uid="{00000000-0002-0000-0800-000000000000}">
      <formula1>EXACT(C5,UPPER(C5))</formula1>
    </dataValidation>
  </dataValidations>
  <pageMargins left="0" right="0" top="0" bottom="0.39370078740157483" header="0" footer="0"/>
  <pageSetup paperSize="9" scale="76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8A31FF2A2E35E47984BEBBB30D253BD" ma:contentTypeVersion="12" ma:contentTypeDescription="Crée un document." ma:contentTypeScope="" ma:versionID="4756ccee8337f6a955441413be3ee9a4">
  <xsd:schema xmlns:xsd="http://www.w3.org/2001/XMLSchema" xmlns:xs="http://www.w3.org/2001/XMLSchema" xmlns:p="http://schemas.microsoft.com/office/2006/metadata/properties" xmlns:ns2="eedad02d-9e64-4bce-a243-dcb93de0a842" xmlns:ns3="ba432914-3d73-4270-84a6-73998b7a75ea" targetNamespace="http://schemas.microsoft.com/office/2006/metadata/properties" ma:root="true" ma:fieldsID="8700056c81e0bc8d29783713a1103dd4" ns2:_="" ns3:_="">
    <xsd:import namespace="eedad02d-9e64-4bce-a243-dcb93de0a842"/>
    <xsd:import namespace="ba432914-3d73-4270-84a6-73998b7a75e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dad02d-9e64-4bce-a243-dcb93de0a84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432914-3d73-4270-84a6-73998b7a75ea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CADFCA7-CF98-4D52-BC8F-F5FE3A8C73C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DA1CB37-C45B-4EB9-870F-F5B52BA576B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edad02d-9e64-4bce-a243-dcb93de0a842"/>
    <ds:schemaRef ds:uri="ba432914-3d73-4270-84a6-73998b7a75e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A2B1E27-24C1-41DB-8210-A700DB0D8804}">
  <ds:schemaRefs>
    <ds:schemaRef ds:uri="http://purl.org/dc/elements/1.1/"/>
    <ds:schemaRef ds:uri="http://purl.org/dc/dcmitype/"/>
    <ds:schemaRef ds:uri="eedad02d-9e64-4bce-a243-dcb93de0a842"/>
    <ds:schemaRef ds:uri="http://schemas.microsoft.com/office/infopath/2007/PartnerControls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ba432914-3d73-4270-84a6-73998b7a75ea"/>
    <ds:schemaRef ds:uri="http://schemas.microsoft.com/office/2006/documentManagement/typ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18</vt:i4>
      </vt:variant>
      <vt:variant>
        <vt:lpstr>Plages nommées</vt:lpstr>
      </vt:variant>
      <vt:variant>
        <vt:i4>4</vt:i4>
      </vt:variant>
    </vt:vector>
  </HeadingPairs>
  <TitlesOfParts>
    <vt:vector size="22" baseType="lpstr">
      <vt:lpstr>Catégories</vt:lpstr>
      <vt:lpstr>Demande Badges Encadrement</vt:lpstr>
      <vt:lpstr>Récapitulatif HOMMES</vt:lpstr>
      <vt:lpstr>(H) Vitesse Indiv.</vt:lpstr>
      <vt:lpstr>(H) Vitesse Equipes</vt:lpstr>
      <vt:lpstr>(H) KM</vt:lpstr>
      <vt:lpstr>(H) Poursuite Indiv.</vt:lpstr>
      <vt:lpstr>(H) Poursuite Equipes </vt:lpstr>
      <vt:lpstr>(H) Scratch</vt:lpstr>
      <vt:lpstr>(H) Course aux Points</vt:lpstr>
      <vt:lpstr>Récapitulatif FEMMES</vt:lpstr>
      <vt:lpstr>(F) Vitesse Indiv.</vt:lpstr>
      <vt:lpstr>(F) Vitesse Equipes </vt:lpstr>
      <vt:lpstr>(F) 500m</vt:lpstr>
      <vt:lpstr>(F) Poursuite Indiv. </vt:lpstr>
      <vt:lpstr>(F) Poursuite Equipes </vt:lpstr>
      <vt:lpstr>(F) Scratch</vt:lpstr>
      <vt:lpstr>(F) Course aux Points</vt:lpstr>
      <vt:lpstr>Catégories</vt:lpstr>
      <vt:lpstr>'Demande Badges Encadrement'!Impression_des_titres</vt:lpstr>
      <vt:lpstr>'Récapitulatif FEMMES'!Impression_des_titres</vt:lpstr>
      <vt:lpstr>'Récapitulatif HOMMES'!Impression_des_titres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Charly BOURASSEAU</dc:creator>
  <cp:lastModifiedBy>Aude LEFORT</cp:lastModifiedBy>
  <cp:lastPrinted>2020-02-13T13:24:05Z</cp:lastPrinted>
  <dcterms:created xsi:type="dcterms:W3CDTF">2016-04-20T09:33:52Z</dcterms:created>
  <dcterms:modified xsi:type="dcterms:W3CDTF">2020-03-06T14:05:53Z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0x010100B8A31FF2A2E35E47984BEBBB30D253BD</vt:lpwstr>
  </property>
</Properties>
</file>